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ASTASIYA\Sites\Сайты\WORK\САЙТЫ\САЙТ AOZAPP.RU\Сотрудники\"/>
    </mc:Choice>
  </mc:AlternateContent>
  <xr:revisionPtr revIDLastSave="0" documentId="13_ncr:1_{BCCE9D79-370D-45C9-92FC-25798464725D}" xr6:coauthVersionLast="45" xr6:coauthVersionMax="45" xr10:uidLastSave="{00000000-0000-0000-0000-000000000000}"/>
  <bookViews>
    <workbookView xWindow="-120" yWindow="-120" windowWidth="38640" windowHeight="21240" tabRatio="813" firstSheet="7" activeTab="13" xr2:uid="{00000000-000D-0000-FFFF-FFFF00000000}"/>
  </bookViews>
  <sheets>
    <sheet name="1_ЛИСТ+ПЛ. АМГ6-1561" sheetId="1" r:id="rId1"/>
    <sheet name="1_АВИАЦИЯ" sheetId="2" r:id="rId2"/>
    <sheet name="Лист2" sheetId="3" r:id="rId3"/>
    <sheet name="Лист1" sheetId="4" r:id="rId4"/>
    <sheet name="3_ЛИСТ АМГ2 АМЦ" sheetId="5" r:id="rId5"/>
    <sheet name="3_ПЛИТЫ АМГ2-5" sheetId="6" r:id="rId6"/>
    <sheet name="2_Листы Д16АТ и др." sheetId="7" r:id="rId7"/>
    <sheet name="2_ПЛИТЫ Д16 и В95 и В95Т1" sheetId="8" r:id="rId8"/>
    <sheet name="5_Прутки+ПРОФ_ЛЮМИНЬ" sheetId="9" r:id="rId9"/>
    <sheet name="5_ПРУТКИ В95 и АК" sheetId="10" r:id="rId10"/>
    <sheet name="6_ПРУТКИ Кр.+ШГ+КВ. ДЮР" sheetId="11" r:id="rId11"/>
    <sheet name="6_ТРУБА" sheetId="12" r:id="rId12"/>
    <sheet name="7_ВТ1-0, ВТ14, ВТ20" sheetId="14" r:id="rId13"/>
    <sheet name="СМОТРЕТЬ СЮДА" sheetId="16" r:id="rId14"/>
    <sheet name="ПРОВОЛОКА, АНОДЫ, ЧУШКИ" sheetId="17" r:id="rId15"/>
  </sheets>
  <definedNames>
    <definedName name="_xlnm._FilterDatabase" localSheetId="8">'5_Прутки+ПРОФ_ЛЮМИНЬ'!$B$98:$C$240</definedName>
    <definedName name="_xlnm._FilterDatabase" localSheetId="3">Лист1!$A$253:$L$330</definedName>
    <definedName name="_xlnm.Print_Area" localSheetId="1">'1_АВИАЦИЯ'!$A$1:$P$59</definedName>
    <definedName name="_xlnm.Print_Area" localSheetId="0">'1_ЛИСТ+ПЛ. АМГ6-1561'!$A$1:$P$74</definedName>
    <definedName name="_xlnm.Print_Area" localSheetId="6">'2_Листы Д16АТ и др.'!$A$1:$P$59</definedName>
    <definedName name="_xlnm.Print_Area" localSheetId="7">'2_ПЛИТЫ Д16 и В95 и В95Т1'!$A$1:$P$65</definedName>
    <definedName name="_xlnm.Print_Area" localSheetId="4">'3_ЛИСТ АМГ2 АМЦ'!$A$1:$P$59</definedName>
    <definedName name="_xlnm.Print_Area" localSheetId="5">'3_ПЛИТЫ АМГ2-5'!$A$1:$P$60</definedName>
    <definedName name="_xlnm.Print_Area" localSheetId="9">'5_ПРУТКИ В95 и АК'!$A$1:$O$57</definedName>
    <definedName name="_xlnm.Print_Area" localSheetId="8">'5_Прутки+ПРОФ_ЛЮМИНЬ'!$A$1:$O$70</definedName>
    <definedName name="_xlnm.Print_Area" localSheetId="10">'6_ПРУТКИ Кр.+ШГ+КВ. ДЮР'!$A$1:$O$60</definedName>
    <definedName name="_xlnm.Print_Area" localSheetId="11">'6_ТРУБА'!$A$1:$L$66</definedName>
    <definedName name="_xlnm.Print_Area" localSheetId="12">'7_ВТ1-0, ВТ14, ВТ20'!$A$1:$P$72</definedName>
    <definedName name="_xlnm.Print_Area" localSheetId="14">'ПРОВОЛОКА, АНОДЫ, ЧУШКИ'!$A$1:$P$71</definedName>
    <definedName name="_xlnm.Print_Area" localSheetId="13">'СМОТРЕТЬ СЮДА'!$A$1:$T$46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12" l="1"/>
  <c r="M37" i="12" s="1"/>
  <c r="M38" i="12" s="1"/>
  <c r="M39" i="12" s="1"/>
  <c r="M40" i="12" s="1"/>
  <c r="M41" i="12" s="1"/>
  <c r="M42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28" i="12"/>
  <c r="M29" i="12" s="1"/>
  <c r="M30" i="12" s="1"/>
  <c r="M31" i="12" s="1"/>
  <c r="M32" i="12" s="1"/>
  <c r="M33" i="12" s="1"/>
  <c r="M34" i="12" s="1"/>
  <c r="M35" i="12" s="1"/>
  <c r="M20" i="12"/>
  <c r="M21" i="12" s="1"/>
  <c r="M22" i="12" s="1"/>
  <c r="M23" i="12" s="1"/>
  <c r="M24" i="12" s="1"/>
  <c r="M25" i="12" s="1"/>
  <c r="M26" i="12" s="1"/>
  <c r="M27" i="12" s="1"/>
  <c r="W13" i="10"/>
  <c r="W12" i="10"/>
  <c r="A214" i="9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118" i="9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110" i="9"/>
  <c r="A111" i="9" s="1"/>
  <c r="A112" i="9" s="1"/>
  <c r="A113" i="9" s="1"/>
  <c r="A114" i="9" s="1"/>
  <c r="A115" i="9" s="1"/>
  <c r="A116" i="9" s="1"/>
  <c r="A117" i="9" s="1"/>
  <c r="A102" i="9"/>
  <c r="A103" i="9" s="1"/>
  <c r="A104" i="9" s="1"/>
  <c r="A105" i="9" s="1"/>
  <c r="A106" i="9" s="1"/>
  <c r="A107" i="9" s="1"/>
  <c r="A108" i="9" s="1"/>
  <c r="A109" i="9" s="1"/>
  <c r="A99" i="9"/>
  <c r="A100" i="9" s="1"/>
  <c r="A101" i="9" s="1"/>
  <c r="S460" i="4"/>
  <c r="E460" i="4"/>
  <c r="D460" i="4"/>
  <c r="B460" i="4"/>
  <c r="F460" i="4" s="1"/>
  <c r="A460" i="4"/>
  <c r="O459" i="4"/>
  <c r="S458" i="4" s="1"/>
  <c r="E459" i="4"/>
  <c r="D459" i="4"/>
  <c r="B459" i="4"/>
  <c r="F459" i="4" s="1"/>
  <c r="A459" i="4"/>
  <c r="E458" i="4"/>
  <c r="D458" i="4"/>
  <c r="B458" i="4"/>
  <c r="F458" i="4" s="1"/>
  <c r="A458" i="4"/>
  <c r="F457" i="4"/>
  <c r="E457" i="4"/>
  <c r="D457" i="4"/>
  <c r="B457" i="4"/>
  <c r="O457" i="4" s="1"/>
  <c r="A457" i="4"/>
  <c r="S456" i="4"/>
  <c r="E456" i="4"/>
  <c r="D456" i="4"/>
  <c r="B456" i="4"/>
  <c r="F456" i="4" s="1"/>
  <c r="A456" i="4"/>
  <c r="O455" i="4"/>
  <c r="S454" i="4" s="1"/>
  <c r="E455" i="4"/>
  <c r="D455" i="4"/>
  <c r="B455" i="4"/>
  <c r="F455" i="4" s="1"/>
  <c r="A455" i="4"/>
  <c r="F454" i="4"/>
  <c r="E454" i="4"/>
  <c r="D454" i="4"/>
  <c r="B454" i="4"/>
  <c r="O454" i="4" s="1"/>
  <c r="S453" i="4" s="1"/>
  <c r="A454" i="4"/>
  <c r="F453" i="4"/>
  <c r="E453" i="4"/>
  <c r="D453" i="4"/>
  <c r="B453" i="4"/>
  <c r="O453" i="4" s="1"/>
  <c r="S452" i="4" s="1"/>
  <c r="A453" i="4"/>
  <c r="E452" i="4"/>
  <c r="D452" i="4"/>
  <c r="B452" i="4"/>
  <c r="F452" i="4" s="1"/>
  <c r="A452" i="4"/>
  <c r="O451" i="4"/>
  <c r="S450" i="4" s="1"/>
  <c r="E451" i="4"/>
  <c r="D451" i="4"/>
  <c r="B451" i="4"/>
  <c r="F451" i="4" s="1"/>
  <c r="A451" i="4"/>
  <c r="F450" i="4"/>
  <c r="E450" i="4"/>
  <c r="D450" i="4"/>
  <c r="B450" i="4"/>
  <c r="O450" i="4" s="1"/>
  <c r="S449" i="4" s="1"/>
  <c r="A450" i="4"/>
  <c r="F449" i="4"/>
  <c r="E449" i="4"/>
  <c r="D449" i="4"/>
  <c r="B449" i="4"/>
  <c r="O449" i="4" s="1"/>
  <c r="A449" i="4"/>
  <c r="S448" i="4"/>
  <c r="E448" i="4"/>
  <c r="D448" i="4"/>
  <c r="B448" i="4"/>
  <c r="F448" i="4" s="1"/>
  <c r="A448" i="4"/>
  <c r="O447" i="4"/>
  <c r="S446" i="4" s="1"/>
  <c r="E447" i="4"/>
  <c r="D447" i="4"/>
  <c r="B447" i="4"/>
  <c r="F447" i="4" s="1"/>
  <c r="A447" i="4"/>
  <c r="F446" i="4"/>
  <c r="E446" i="4"/>
  <c r="D446" i="4"/>
  <c r="B446" i="4"/>
  <c r="O446" i="4" s="1"/>
  <c r="S445" i="4" s="1"/>
  <c r="A446" i="4"/>
  <c r="F445" i="4"/>
  <c r="E445" i="4"/>
  <c r="D445" i="4"/>
  <c r="B445" i="4"/>
  <c r="O445" i="4" s="1"/>
  <c r="S444" i="4" s="1"/>
  <c r="A445" i="4"/>
  <c r="E444" i="4"/>
  <c r="D444" i="4"/>
  <c r="B444" i="4"/>
  <c r="F444" i="4" s="1"/>
  <c r="A444" i="4"/>
  <c r="O443" i="4"/>
  <c r="S442" i="4" s="1"/>
  <c r="E443" i="4"/>
  <c r="D443" i="4"/>
  <c r="B443" i="4"/>
  <c r="F443" i="4" s="1"/>
  <c r="A443" i="4"/>
  <c r="F442" i="4"/>
  <c r="E442" i="4"/>
  <c r="D442" i="4"/>
  <c r="B442" i="4"/>
  <c r="O442" i="4" s="1"/>
  <c r="S441" i="4" s="1"/>
  <c r="A442" i="4"/>
  <c r="F441" i="4"/>
  <c r="E441" i="4"/>
  <c r="D441" i="4"/>
  <c r="B441" i="4"/>
  <c r="O441" i="4" s="1"/>
  <c r="A441" i="4"/>
  <c r="S440" i="4"/>
  <c r="E440" i="4"/>
  <c r="D440" i="4"/>
  <c r="B440" i="4"/>
  <c r="F440" i="4" s="1"/>
  <c r="A440" i="4"/>
  <c r="O439" i="4"/>
  <c r="S438" i="4" s="1"/>
  <c r="E439" i="4"/>
  <c r="D439" i="4"/>
  <c r="B439" i="4"/>
  <c r="F439" i="4" s="1"/>
  <c r="A439" i="4"/>
  <c r="F438" i="4"/>
  <c r="E438" i="4"/>
  <c r="D438" i="4"/>
  <c r="B438" i="4"/>
  <c r="O438" i="4" s="1"/>
  <c r="S437" i="4" s="1"/>
  <c r="A438" i="4"/>
  <c r="F437" i="4"/>
  <c r="E437" i="4"/>
  <c r="D437" i="4"/>
  <c r="B437" i="4"/>
  <c r="O437" i="4" s="1"/>
  <c r="A437" i="4"/>
  <c r="S436" i="4"/>
  <c r="E436" i="4"/>
  <c r="D436" i="4"/>
  <c r="B436" i="4"/>
  <c r="F436" i="4" s="1"/>
  <c r="A436" i="4"/>
  <c r="S435" i="4"/>
  <c r="O435" i="4"/>
  <c r="S434" i="4" s="1"/>
  <c r="E435" i="4"/>
  <c r="D435" i="4"/>
  <c r="B435" i="4"/>
  <c r="F435" i="4" s="1"/>
  <c r="A435" i="4"/>
  <c r="F434" i="4"/>
  <c r="E434" i="4"/>
  <c r="D434" i="4"/>
  <c r="B434" i="4"/>
  <c r="O434" i="4" s="1"/>
  <c r="S433" i="4" s="1"/>
  <c r="A434" i="4"/>
  <c r="F433" i="4"/>
  <c r="E433" i="4"/>
  <c r="D433" i="4"/>
  <c r="B433" i="4"/>
  <c r="O433" i="4" s="1"/>
  <c r="A433" i="4"/>
  <c r="S432" i="4"/>
  <c r="F432" i="4"/>
  <c r="E432" i="4"/>
  <c r="D432" i="4"/>
  <c r="B432" i="4"/>
  <c r="O432" i="4" s="1"/>
  <c r="S431" i="4" s="1"/>
  <c r="A432" i="4"/>
  <c r="E431" i="4"/>
  <c r="D431" i="4"/>
  <c r="B431" i="4"/>
  <c r="F431" i="4" s="1"/>
  <c r="A431" i="4"/>
  <c r="O430" i="4"/>
  <c r="S429" i="4" s="1"/>
  <c r="E430" i="4"/>
  <c r="D430" i="4"/>
  <c r="B430" i="4"/>
  <c r="F430" i="4" s="1"/>
  <c r="A430" i="4"/>
  <c r="F429" i="4"/>
  <c r="E429" i="4"/>
  <c r="D429" i="4"/>
  <c r="B429" i="4"/>
  <c r="A429" i="4"/>
  <c r="F428" i="4"/>
  <c r="E428" i="4"/>
  <c r="D428" i="4"/>
  <c r="B428" i="4"/>
  <c r="O428" i="4" s="1"/>
  <c r="S427" i="4" s="1"/>
  <c r="A428" i="4"/>
  <c r="O427" i="4"/>
  <c r="S426" i="4" s="1"/>
  <c r="E427" i="4"/>
  <c r="D427" i="4"/>
  <c r="B427" i="4"/>
  <c r="F427" i="4" s="1"/>
  <c r="A427" i="4"/>
  <c r="F426" i="4"/>
  <c r="E426" i="4"/>
  <c r="D426" i="4"/>
  <c r="B426" i="4"/>
  <c r="O426" i="4" s="1"/>
  <c r="S425" i="4" s="1"/>
  <c r="A426" i="4"/>
  <c r="F425" i="4"/>
  <c r="E425" i="4"/>
  <c r="D425" i="4"/>
  <c r="B425" i="4"/>
  <c r="O425" i="4" s="1"/>
  <c r="S424" i="4" s="1"/>
  <c r="A425" i="4"/>
  <c r="F424" i="4"/>
  <c r="E424" i="4"/>
  <c r="D424" i="4"/>
  <c r="B424" i="4"/>
  <c r="O424" i="4" s="1"/>
  <c r="A424" i="4"/>
  <c r="S423" i="4"/>
  <c r="E423" i="4"/>
  <c r="D423" i="4"/>
  <c r="B423" i="4"/>
  <c r="A423" i="4"/>
  <c r="E422" i="4"/>
  <c r="D422" i="4"/>
  <c r="B422" i="4"/>
  <c r="O422" i="4" s="1"/>
  <c r="A422" i="4"/>
  <c r="S421" i="4"/>
  <c r="F421" i="4"/>
  <c r="E421" i="4"/>
  <c r="D421" i="4"/>
  <c r="B421" i="4"/>
  <c r="O421" i="4" s="1"/>
  <c r="S420" i="4" s="1"/>
  <c r="A421" i="4"/>
  <c r="F420" i="4"/>
  <c r="E420" i="4"/>
  <c r="D420" i="4"/>
  <c r="B420" i="4"/>
  <c r="O420" i="4" s="1"/>
  <c r="A420" i="4"/>
  <c r="S419" i="4"/>
  <c r="E419" i="4"/>
  <c r="D419" i="4"/>
  <c r="B419" i="4"/>
  <c r="A419" i="4"/>
  <c r="F418" i="4"/>
  <c r="E418" i="4"/>
  <c r="D418" i="4"/>
  <c r="B418" i="4"/>
  <c r="O418" i="4" s="1"/>
  <c r="S417" i="4" s="1"/>
  <c r="A418" i="4"/>
  <c r="F417" i="4"/>
  <c r="E417" i="4"/>
  <c r="D417" i="4"/>
  <c r="B417" i="4"/>
  <c r="O417" i="4" s="1"/>
  <c r="S416" i="4" s="1"/>
  <c r="A417" i="4"/>
  <c r="F416" i="4"/>
  <c r="E416" i="4"/>
  <c r="D416" i="4"/>
  <c r="B416" i="4"/>
  <c r="O416" i="4" s="1"/>
  <c r="S415" i="4" s="1"/>
  <c r="A416" i="4"/>
  <c r="O415" i="4"/>
  <c r="S414" i="4" s="1"/>
  <c r="E415" i="4"/>
  <c r="D415" i="4"/>
  <c r="B415" i="4"/>
  <c r="F415" i="4" s="1"/>
  <c r="A415" i="4"/>
  <c r="O414" i="4"/>
  <c r="S413" i="4" s="1"/>
  <c r="E414" i="4"/>
  <c r="D414" i="4"/>
  <c r="B414" i="4"/>
  <c r="F414" i="4" s="1"/>
  <c r="A414" i="4"/>
  <c r="E413" i="4"/>
  <c r="D413" i="4"/>
  <c r="B413" i="4"/>
  <c r="O413" i="4" s="1"/>
  <c r="A413" i="4"/>
  <c r="S412" i="4"/>
  <c r="F412" i="4"/>
  <c r="E412" i="4"/>
  <c r="D412" i="4"/>
  <c r="B412" i="4"/>
  <c r="O412" i="4" s="1"/>
  <c r="S411" i="4" s="1"/>
  <c r="A412" i="4"/>
  <c r="E411" i="4"/>
  <c r="D411" i="4"/>
  <c r="B411" i="4"/>
  <c r="F411" i="4" s="1"/>
  <c r="A411" i="4"/>
  <c r="F410" i="4"/>
  <c r="E410" i="4"/>
  <c r="D410" i="4"/>
  <c r="B410" i="4"/>
  <c r="O410" i="4" s="1"/>
  <c r="S409" i="4" s="1"/>
  <c r="A410" i="4"/>
  <c r="F409" i="4"/>
  <c r="E409" i="4"/>
  <c r="D409" i="4"/>
  <c r="B409" i="4"/>
  <c r="O409" i="4" s="1"/>
  <c r="A409" i="4"/>
  <c r="S408" i="4"/>
  <c r="F408" i="4"/>
  <c r="E408" i="4"/>
  <c r="D408" i="4"/>
  <c r="B408" i="4"/>
  <c r="A408" i="4"/>
  <c r="O407" i="4"/>
  <c r="S406" i="4" s="1"/>
  <c r="E407" i="4"/>
  <c r="D407" i="4"/>
  <c r="B407" i="4"/>
  <c r="F407" i="4" s="1"/>
  <c r="A407" i="4"/>
  <c r="E406" i="4"/>
  <c r="D406" i="4"/>
  <c r="B406" i="4"/>
  <c r="O406" i="4" s="1"/>
  <c r="S405" i="4" s="1"/>
  <c r="A406" i="4"/>
  <c r="E405" i="4"/>
  <c r="D405" i="4"/>
  <c r="B405" i="4"/>
  <c r="A405" i="4"/>
  <c r="F404" i="4"/>
  <c r="E404" i="4"/>
  <c r="D404" i="4"/>
  <c r="B404" i="4"/>
  <c r="A404" i="4"/>
  <c r="E403" i="4"/>
  <c r="D403" i="4"/>
  <c r="B403" i="4"/>
  <c r="O403" i="4" s="1"/>
  <c r="S402" i="4" s="1"/>
  <c r="A403" i="4"/>
  <c r="F402" i="4"/>
  <c r="E402" i="4"/>
  <c r="D402" i="4"/>
  <c r="B402" i="4"/>
  <c r="O402" i="4" s="1"/>
  <c r="S401" i="4" s="1"/>
  <c r="A402" i="4"/>
  <c r="E401" i="4"/>
  <c r="D401" i="4"/>
  <c r="B401" i="4"/>
  <c r="A401" i="4"/>
  <c r="S400" i="4"/>
  <c r="F400" i="4"/>
  <c r="E400" i="4"/>
  <c r="D400" i="4"/>
  <c r="B400" i="4"/>
  <c r="A400" i="4"/>
  <c r="E399" i="4"/>
  <c r="D399" i="4"/>
  <c r="B399" i="4"/>
  <c r="O399" i="4" s="1"/>
  <c r="A399" i="4"/>
  <c r="S398" i="4"/>
  <c r="F398" i="4"/>
  <c r="E398" i="4"/>
  <c r="D398" i="4"/>
  <c r="B398" i="4"/>
  <c r="O398" i="4" s="1"/>
  <c r="S397" i="4" s="1"/>
  <c r="A398" i="4"/>
  <c r="E397" i="4"/>
  <c r="D397" i="4"/>
  <c r="B397" i="4"/>
  <c r="F397" i="4" s="1"/>
  <c r="A397" i="4"/>
  <c r="F396" i="4"/>
  <c r="E396" i="4"/>
  <c r="D396" i="4"/>
  <c r="B396" i="4"/>
  <c r="A396" i="4"/>
  <c r="E395" i="4"/>
  <c r="D395" i="4"/>
  <c r="B395" i="4"/>
  <c r="O395" i="4" s="1"/>
  <c r="A395" i="4"/>
  <c r="S394" i="4"/>
  <c r="F394" i="4"/>
  <c r="E394" i="4"/>
  <c r="D394" i="4"/>
  <c r="B394" i="4"/>
  <c r="O394" i="4" s="1"/>
  <c r="S393" i="4" s="1"/>
  <c r="A394" i="4"/>
  <c r="E393" i="4"/>
  <c r="D393" i="4"/>
  <c r="B393" i="4"/>
  <c r="F393" i="4" s="1"/>
  <c r="A393" i="4"/>
  <c r="F392" i="4"/>
  <c r="E392" i="4"/>
  <c r="D392" i="4"/>
  <c r="B392" i="4"/>
  <c r="A392" i="4"/>
  <c r="E391" i="4"/>
  <c r="D391" i="4"/>
  <c r="B391" i="4"/>
  <c r="O391" i="4" s="1"/>
  <c r="A391" i="4"/>
  <c r="S390" i="4"/>
  <c r="F390" i="4"/>
  <c r="E390" i="4"/>
  <c r="D390" i="4"/>
  <c r="B390" i="4"/>
  <c r="O390" i="4" s="1"/>
  <c r="S389" i="4" s="1"/>
  <c r="A390" i="4"/>
  <c r="E389" i="4"/>
  <c r="D389" i="4"/>
  <c r="B389" i="4"/>
  <c r="F389" i="4" s="1"/>
  <c r="A389" i="4"/>
  <c r="F388" i="4"/>
  <c r="E388" i="4"/>
  <c r="D388" i="4"/>
  <c r="B388" i="4"/>
  <c r="A388" i="4"/>
  <c r="E387" i="4"/>
  <c r="D387" i="4"/>
  <c r="B387" i="4"/>
  <c r="O387" i="4" s="1"/>
  <c r="A387" i="4"/>
  <c r="S386" i="4"/>
  <c r="F386" i="4"/>
  <c r="E386" i="4"/>
  <c r="D386" i="4"/>
  <c r="B386" i="4"/>
  <c r="O386" i="4" s="1"/>
  <c r="S385" i="4" s="1"/>
  <c r="A386" i="4"/>
  <c r="E385" i="4"/>
  <c r="D385" i="4"/>
  <c r="B385" i="4"/>
  <c r="F385" i="4" s="1"/>
  <c r="A385" i="4"/>
  <c r="F384" i="4"/>
  <c r="E384" i="4"/>
  <c r="D384" i="4"/>
  <c r="B384" i="4"/>
  <c r="A384" i="4"/>
  <c r="E383" i="4"/>
  <c r="D383" i="4"/>
  <c r="B383" i="4"/>
  <c r="O383" i="4" s="1"/>
  <c r="A383" i="4"/>
  <c r="S382" i="4"/>
  <c r="F382" i="4"/>
  <c r="E382" i="4"/>
  <c r="D382" i="4"/>
  <c r="B382" i="4"/>
  <c r="O382" i="4" s="1"/>
  <c r="S381" i="4" s="1"/>
  <c r="A382" i="4"/>
  <c r="E381" i="4"/>
  <c r="D381" i="4"/>
  <c r="B381" i="4"/>
  <c r="F381" i="4" s="1"/>
  <c r="A381" i="4"/>
  <c r="F380" i="4"/>
  <c r="E380" i="4"/>
  <c r="D380" i="4"/>
  <c r="B380" i="4"/>
  <c r="A380" i="4"/>
  <c r="S379" i="4"/>
  <c r="E379" i="4"/>
  <c r="D379" i="4"/>
  <c r="B379" i="4"/>
  <c r="O379" i="4" s="1"/>
  <c r="A379" i="4"/>
  <c r="S378" i="4"/>
  <c r="F378" i="4"/>
  <c r="E378" i="4"/>
  <c r="D378" i="4"/>
  <c r="B378" i="4"/>
  <c r="O378" i="4" s="1"/>
  <c r="S377" i="4" s="1"/>
  <c r="A378" i="4"/>
  <c r="O377" i="4"/>
  <c r="S376" i="4" s="1"/>
  <c r="E377" i="4"/>
  <c r="D377" i="4"/>
  <c r="B377" i="4"/>
  <c r="F377" i="4" s="1"/>
  <c r="A377" i="4"/>
  <c r="F376" i="4"/>
  <c r="E376" i="4"/>
  <c r="D376" i="4"/>
  <c r="B376" i="4"/>
  <c r="O376" i="4" s="1"/>
  <c r="S375" i="4" s="1"/>
  <c r="A376" i="4"/>
  <c r="E375" i="4"/>
  <c r="D375" i="4"/>
  <c r="B375" i="4"/>
  <c r="O375" i="4" s="1"/>
  <c r="A375" i="4"/>
  <c r="S374" i="4"/>
  <c r="F374" i="4"/>
  <c r="E374" i="4"/>
  <c r="D374" i="4"/>
  <c r="B374" i="4"/>
  <c r="O374" i="4" s="1"/>
  <c r="S373" i="4" s="1"/>
  <c r="A374" i="4"/>
  <c r="O373" i="4"/>
  <c r="S372" i="4" s="1"/>
  <c r="E373" i="4"/>
  <c r="D373" i="4"/>
  <c r="B373" i="4"/>
  <c r="F373" i="4" s="1"/>
  <c r="A373" i="4"/>
  <c r="F372" i="4"/>
  <c r="E372" i="4"/>
  <c r="D372" i="4"/>
  <c r="B372" i="4"/>
  <c r="O372" i="4" s="1"/>
  <c r="A372" i="4"/>
  <c r="S371" i="4"/>
  <c r="E371" i="4"/>
  <c r="D371" i="4"/>
  <c r="B371" i="4"/>
  <c r="O371" i="4" s="1"/>
  <c r="S370" i="4" s="1"/>
  <c r="A371" i="4"/>
  <c r="F370" i="4"/>
  <c r="E370" i="4"/>
  <c r="D370" i="4"/>
  <c r="B370" i="4"/>
  <c r="O370" i="4" s="1"/>
  <c r="S369" i="4" s="1"/>
  <c r="A370" i="4"/>
  <c r="O369" i="4"/>
  <c r="S368" i="4" s="1"/>
  <c r="E369" i="4"/>
  <c r="D369" i="4"/>
  <c r="B369" i="4"/>
  <c r="F369" i="4" s="1"/>
  <c r="A369" i="4"/>
  <c r="F368" i="4"/>
  <c r="E368" i="4"/>
  <c r="D368" i="4"/>
  <c r="B368" i="4"/>
  <c r="O368" i="4" s="1"/>
  <c r="S367" i="4" s="1"/>
  <c r="A368" i="4"/>
  <c r="E367" i="4"/>
  <c r="D367" i="4"/>
  <c r="B367" i="4"/>
  <c r="O367" i="4" s="1"/>
  <c r="S366" i="4" s="1"/>
  <c r="A367" i="4"/>
  <c r="F366" i="4"/>
  <c r="E366" i="4"/>
  <c r="D366" i="4"/>
  <c r="B366" i="4"/>
  <c r="O366" i="4" s="1"/>
  <c r="S365" i="4" s="1"/>
  <c r="A366" i="4"/>
  <c r="O365" i="4"/>
  <c r="S364" i="4" s="1"/>
  <c r="E365" i="4"/>
  <c r="D365" i="4"/>
  <c r="B365" i="4"/>
  <c r="F365" i="4" s="1"/>
  <c r="A365" i="4"/>
  <c r="F364" i="4"/>
  <c r="E364" i="4"/>
  <c r="D364" i="4"/>
  <c r="B364" i="4"/>
  <c r="O364" i="4" s="1"/>
  <c r="S363" i="4" s="1"/>
  <c r="A364" i="4"/>
  <c r="E363" i="4"/>
  <c r="D363" i="4"/>
  <c r="B363" i="4"/>
  <c r="O363" i="4" s="1"/>
  <c r="S362" i="4" s="1"/>
  <c r="A363" i="4"/>
  <c r="F362" i="4"/>
  <c r="E362" i="4"/>
  <c r="D362" i="4"/>
  <c r="B362" i="4"/>
  <c r="O362" i="4" s="1"/>
  <c r="S361" i="4" s="1"/>
  <c r="A362" i="4"/>
  <c r="O361" i="4"/>
  <c r="S360" i="4" s="1"/>
  <c r="E361" i="4"/>
  <c r="D361" i="4"/>
  <c r="B361" i="4"/>
  <c r="F361" i="4" s="1"/>
  <c r="A361" i="4"/>
  <c r="F360" i="4"/>
  <c r="E360" i="4"/>
  <c r="D360" i="4"/>
  <c r="B360" i="4"/>
  <c r="O360" i="4" s="1"/>
  <c r="S359" i="4" s="1"/>
  <c r="A360" i="4"/>
  <c r="O359" i="4"/>
  <c r="E359" i="4"/>
  <c r="D359" i="4"/>
  <c r="B359" i="4"/>
  <c r="F359" i="4" s="1"/>
  <c r="A359" i="4"/>
  <c r="S358" i="4"/>
  <c r="F358" i="4"/>
  <c r="E358" i="4"/>
  <c r="D358" i="4"/>
  <c r="B358" i="4"/>
  <c r="O358" i="4" s="1"/>
  <c r="S357" i="4" s="1"/>
  <c r="A358" i="4"/>
  <c r="E357" i="4"/>
  <c r="D357" i="4"/>
  <c r="B357" i="4"/>
  <c r="F357" i="4" s="1"/>
  <c r="A357" i="4"/>
  <c r="F356" i="4"/>
  <c r="E356" i="4"/>
  <c r="D356" i="4"/>
  <c r="B356" i="4"/>
  <c r="A356" i="4"/>
  <c r="E355" i="4"/>
  <c r="D355" i="4"/>
  <c r="B355" i="4"/>
  <c r="A355" i="4"/>
  <c r="F354" i="4"/>
  <c r="E354" i="4"/>
  <c r="D354" i="4"/>
  <c r="B354" i="4"/>
  <c r="A354" i="4"/>
  <c r="O353" i="4"/>
  <c r="S352" i="4" s="1"/>
  <c r="E353" i="4"/>
  <c r="D353" i="4"/>
  <c r="B353" i="4"/>
  <c r="F353" i="4" s="1"/>
  <c r="A353" i="4"/>
  <c r="F352" i="4"/>
  <c r="E352" i="4"/>
  <c r="D352" i="4"/>
  <c r="B352" i="4"/>
  <c r="O352" i="4" s="1"/>
  <c r="S351" i="4" s="1"/>
  <c r="A352" i="4"/>
  <c r="O351" i="4"/>
  <c r="E351" i="4"/>
  <c r="D351" i="4"/>
  <c r="B351" i="4"/>
  <c r="F351" i="4" s="1"/>
  <c r="A351" i="4"/>
  <c r="S350" i="4"/>
  <c r="F350" i="4"/>
  <c r="E350" i="4"/>
  <c r="D350" i="4"/>
  <c r="B350" i="4"/>
  <c r="O350" i="4" s="1"/>
  <c r="S349" i="4" s="1"/>
  <c r="A350" i="4"/>
  <c r="E349" i="4"/>
  <c r="D349" i="4"/>
  <c r="B349" i="4"/>
  <c r="F349" i="4" s="1"/>
  <c r="A349" i="4"/>
  <c r="F348" i="4"/>
  <c r="E348" i="4"/>
  <c r="D348" i="4"/>
  <c r="B348" i="4"/>
  <c r="A348" i="4"/>
  <c r="E347" i="4"/>
  <c r="D347" i="4"/>
  <c r="B347" i="4"/>
  <c r="A347" i="4"/>
  <c r="F346" i="4"/>
  <c r="E346" i="4"/>
  <c r="D346" i="4"/>
  <c r="B346" i="4"/>
  <c r="A346" i="4"/>
  <c r="E345" i="4"/>
  <c r="D345" i="4"/>
  <c r="B345" i="4"/>
  <c r="F345" i="4" s="1"/>
  <c r="A345" i="4"/>
  <c r="S344" i="4"/>
  <c r="O344" i="4"/>
  <c r="S343" i="4" s="1"/>
  <c r="E344" i="4"/>
  <c r="D344" i="4"/>
  <c r="B344" i="4"/>
  <c r="F344" i="4" s="1"/>
  <c r="A344" i="4"/>
  <c r="F343" i="4"/>
  <c r="E343" i="4"/>
  <c r="D343" i="4"/>
  <c r="B343" i="4"/>
  <c r="O343" i="4" s="1"/>
  <c r="A343" i="4"/>
  <c r="S342" i="4"/>
  <c r="F342" i="4"/>
  <c r="E342" i="4"/>
  <c r="D342" i="4"/>
  <c r="B342" i="4"/>
  <c r="O342" i="4" s="1"/>
  <c r="A342" i="4"/>
  <c r="S341" i="4"/>
  <c r="E341" i="4"/>
  <c r="D341" i="4"/>
  <c r="B341" i="4"/>
  <c r="F341" i="4" s="1"/>
  <c r="A341" i="4"/>
  <c r="O340" i="4"/>
  <c r="S339" i="4" s="1"/>
  <c r="E340" i="4"/>
  <c r="D340" i="4"/>
  <c r="B340" i="4"/>
  <c r="F340" i="4" s="1"/>
  <c r="A340" i="4"/>
  <c r="F339" i="4"/>
  <c r="E339" i="4"/>
  <c r="D339" i="4"/>
  <c r="B339" i="4"/>
  <c r="O339" i="4" s="1"/>
  <c r="S338" i="4" s="1"/>
  <c r="A339" i="4"/>
  <c r="F338" i="4"/>
  <c r="E338" i="4"/>
  <c r="D338" i="4"/>
  <c r="B338" i="4"/>
  <c r="O338" i="4" s="1"/>
  <c r="A338" i="4"/>
  <c r="S337" i="4"/>
  <c r="J337" i="4"/>
  <c r="I337" i="4"/>
  <c r="H337" i="4"/>
  <c r="E337" i="4" s="1"/>
  <c r="G337" i="4"/>
  <c r="A337" i="4" s="1"/>
  <c r="D337" i="4"/>
  <c r="B337" i="4"/>
  <c r="F337" i="4" s="1"/>
  <c r="J336" i="4"/>
  <c r="I336" i="4"/>
  <c r="H336" i="4"/>
  <c r="E336" i="4" s="1"/>
  <c r="G336" i="4"/>
  <c r="B336" i="4"/>
  <c r="F336" i="4" s="1"/>
  <c r="E335" i="4"/>
  <c r="D335" i="4"/>
  <c r="B335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J251" i="4"/>
  <c r="I251" i="4"/>
  <c r="G251" i="4"/>
  <c r="B251" i="4" s="1"/>
  <c r="B250" i="4"/>
  <c r="J249" i="4"/>
  <c r="I249" i="4"/>
  <c r="G249" i="4"/>
  <c r="B249" i="4"/>
  <c r="J248" i="4"/>
  <c r="I248" i="4"/>
  <c r="G248" i="4"/>
  <c r="B248" i="4" s="1"/>
  <c r="J247" i="4"/>
  <c r="I247" i="4"/>
  <c r="H247" i="4"/>
  <c r="H248" i="4" s="1"/>
  <c r="H249" i="4" s="1"/>
  <c r="H250" i="4" s="1"/>
  <c r="H251" i="4" s="1"/>
  <c r="G247" i="4"/>
  <c r="B247" i="4"/>
  <c r="J246" i="4"/>
  <c r="I246" i="4"/>
  <c r="G246" i="4"/>
  <c r="J245" i="4"/>
  <c r="I245" i="4"/>
  <c r="G245" i="4"/>
  <c r="B245" i="4"/>
  <c r="J244" i="4"/>
  <c r="I244" i="4"/>
  <c r="G244" i="4"/>
  <c r="B244" i="4" s="1"/>
  <c r="J243" i="4"/>
  <c r="I243" i="4"/>
  <c r="G243" i="4"/>
  <c r="B243" i="4"/>
  <c r="J242" i="4"/>
  <c r="I242" i="4"/>
  <c r="G242" i="4"/>
  <c r="B242" i="4" s="1"/>
  <c r="J241" i="4"/>
  <c r="I241" i="4"/>
  <c r="G241" i="4"/>
  <c r="B241" i="4"/>
  <c r="J240" i="4"/>
  <c r="I240" i="4"/>
  <c r="G240" i="4"/>
  <c r="B240" i="4" s="1"/>
  <c r="J239" i="4"/>
  <c r="I239" i="4"/>
  <c r="G239" i="4"/>
  <c r="B239" i="4"/>
  <c r="J238" i="4"/>
  <c r="I238" i="4"/>
  <c r="G238" i="4"/>
  <c r="J237" i="4"/>
  <c r="I237" i="4"/>
  <c r="G237" i="4"/>
  <c r="B237" i="4"/>
  <c r="J236" i="4"/>
  <c r="I236" i="4"/>
  <c r="G236" i="4"/>
  <c r="B236" i="4" s="1"/>
  <c r="J235" i="4"/>
  <c r="I235" i="4"/>
  <c r="G235" i="4"/>
  <c r="B235" i="4"/>
  <c r="J234" i="4"/>
  <c r="I234" i="4"/>
  <c r="G234" i="4"/>
  <c r="B234" i="4" s="1"/>
  <c r="J233" i="4"/>
  <c r="I233" i="4"/>
  <c r="G233" i="4"/>
  <c r="B233" i="4"/>
  <c r="J232" i="4"/>
  <c r="I232" i="4"/>
  <c r="G232" i="4"/>
  <c r="B232" i="4" s="1"/>
  <c r="J231" i="4"/>
  <c r="I231" i="4"/>
  <c r="H231" i="4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G231" i="4"/>
  <c r="B231" i="4"/>
  <c r="J230" i="4"/>
  <c r="I230" i="4"/>
  <c r="G230" i="4"/>
  <c r="J229" i="4"/>
  <c r="I229" i="4"/>
  <c r="G229" i="4"/>
  <c r="B229" i="4"/>
  <c r="J228" i="4"/>
  <c r="I228" i="4"/>
  <c r="G228" i="4"/>
  <c r="B228" i="4" s="1"/>
  <c r="J227" i="4"/>
  <c r="I227" i="4"/>
  <c r="G227" i="4"/>
  <c r="B227" i="4"/>
  <c r="J226" i="4"/>
  <c r="I226" i="4"/>
  <c r="G226" i="4"/>
  <c r="B226" i="4" s="1"/>
  <c r="J225" i="4"/>
  <c r="I225" i="4"/>
  <c r="G225" i="4"/>
  <c r="B225" i="4"/>
  <c r="J224" i="4"/>
  <c r="I224" i="4"/>
  <c r="G224" i="4"/>
  <c r="B224" i="4" s="1"/>
  <c r="J223" i="4"/>
  <c r="I223" i="4"/>
  <c r="G223" i="4"/>
  <c r="B223" i="4"/>
  <c r="J222" i="4"/>
  <c r="I222" i="4"/>
  <c r="G222" i="4"/>
  <c r="J221" i="4"/>
  <c r="I221" i="4"/>
  <c r="G221" i="4"/>
  <c r="B221" i="4"/>
  <c r="J220" i="4"/>
  <c r="I220" i="4"/>
  <c r="G220" i="4"/>
  <c r="B220" i="4" s="1"/>
  <c r="J219" i="4"/>
  <c r="I219" i="4"/>
  <c r="G219" i="4"/>
  <c r="B219" i="4"/>
  <c r="J218" i="4"/>
  <c r="I218" i="4"/>
  <c r="G218" i="4"/>
  <c r="B218" i="4" s="1"/>
  <c r="J217" i="4"/>
  <c r="I217" i="4"/>
  <c r="G217" i="4"/>
  <c r="B217" i="4"/>
  <c r="J216" i="4"/>
  <c r="I216" i="4"/>
  <c r="G216" i="4"/>
  <c r="B216" i="4" s="1"/>
  <c r="J215" i="4"/>
  <c r="I215" i="4"/>
  <c r="H215" i="4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G215" i="4"/>
  <c r="B215" i="4"/>
  <c r="J214" i="4"/>
  <c r="I214" i="4"/>
  <c r="H214" i="4"/>
  <c r="G214" i="4"/>
  <c r="B214" i="4" s="1"/>
  <c r="J213" i="4"/>
  <c r="I213" i="4"/>
  <c r="G213" i="4"/>
  <c r="J212" i="4"/>
  <c r="B212" i="4"/>
  <c r="J211" i="4"/>
  <c r="E211" i="4"/>
  <c r="D211" i="4"/>
  <c r="B211" i="4"/>
  <c r="A211" i="4"/>
  <c r="J210" i="4"/>
  <c r="E210" i="4"/>
  <c r="D210" i="4"/>
  <c r="B210" i="4"/>
  <c r="A210" i="4"/>
  <c r="J209" i="4"/>
  <c r="E209" i="4"/>
  <c r="D209" i="4"/>
  <c r="B209" i="4"/>
  <c r="A209" i="4"/>
  <c r="J208" i="4"/>
  <c r="E208" i="4"/>
  <c r="D208" i="4"/>
  <c r="B208" i="4"/>
  <c r="A208" i="4"/>
  <c r="J207" i="4"/>
  <c r="E207" i="4"/>
  <c r="D207" i="4"/>
  <c r="B207" i="4"/>
  <c r="A207" i="4"/>
  <c r="J206" i="4"/>
  <c r="E206" i="4"/>
  <c r="D206" i="4"/>
  <c r="B206" i="4"/>
  <c r="A206" i="4"/>
  <c r="J205" i="4"/>
  <c r="E205" i="4"/>
  <c r="D205" i="4"/>
  <c r="B205" i="4"/>
  <c r="A205" i="4"/>
  <c r="J204" i="4"/>
  <c r="E204" i="4"/>
  <c r="D204" i="4"/>
  <c r="B204" i="4"/>
  <c r="A204" i="4"/>
  <c r="J203" i="4"/>
  <c r="E203" i="4"/>
  <c r="D203" i="4"/>
  <c r="B203" i="4"/>
  <c r="A203" i="4"/>
  <c r="J202" i="4"/>
  <c r="E202" i="4"/>
  <c r="D202" i="4"/>
  <c r="B202" i="4"/>
  <c r="A202" i="4"/>
  <c r="J201" i="4"/>
  <c r="E201" i="4"/>
  <c r="D201" i="4"/>
  <c r="B201" i="4"/>
  <c r="A201" i="4"/>
  <c r="J200" i="4"/>
  <c r="E200" i="4"/>
  <c r="D200" i="4"/>
  <c r="B200" i="4"/>
  <c r="A200" i="4"/>
  <c r="J199" i="4"/>
  <c r="E199" i="4"/>
  <c r="D199" i="4"/>
  <c r="B199" i="4"/>
  <c r="A199" i="4"/>
  <c r="J198" i="4"/>
  <c r="E198" i="4"/>
  <c r="D198" i="4"/>
  <c r="B198" i="4"/>
  <c r="A198" i="4"/>
  <c r="J197" i="4"/>
  <c r="E197" i="4"/>
  <c r="D197" i="4"/>
  <c r="B197" i="4"/>
  <c r="A197" i="4"/>
  <c r="J196" i="4"/>
  <c r="E196" i="4"/>
  <c r="D196" i="4"/>
  <c r="B196" i="4"/>
  <c r="A196" i="4"/>
  <c r="J195" i="4"/>
  <c r="E195" i="4"/>
  <c r="D195" i="4"/>
  <c r="B195" i="4"/>
  <c r="A195" i="4"/>
  <c r="J194" i="4"/>
  <c r="E194" i="4"/>
  <c r="D194" i="4"/>
  <c r="B194" i="4"/>
  <c r="A194" i="4"/>
  <c r="J193" i="4"/>
  <c r="E193" i="4"/>
  <c r="D193" i="4"/>
  <c r="B193" i="4"/>
  <c r="A193" i="4"/>
  <c r="J192" i="4"/>
  <c r="E192" i="4"/>
  <c r="D192" i="4"/>
  <c r="B192" i="4"/>
  <c r="A192" i="4"/>
  <c r="J191" i="4"/>
  <c r="E191" i="4"/>
  <c r="D191" i="4"/>
  <c r="B191" i="4"/>
  <c r="A191" i="4"/>
  <c r="J190" i="4"/>
  <c r="E190" i="4"/>
  <c r="D190" i="4"/>
  <c r="B190" i="4"/>
  <c r="A190" i="4"/>
  <c r="J189" i="4"/>
  <c r="E189" i="4"/>
  <c r="D189" i="4"/>
  <c r="B189" i="4"/>
  <c r="A189" i="4"/>
  <c r="J188" i="4"/>
  <c r="E188" i="4"/>
  <c r="D188" i="4"/>
  <c r="B188" i="4"/>
  <c r="A188" i="4"/>
  <c r="J187" i="4"/>
  <c r="E187" i="4"/>
  <c r="D187" i="4"/>
  <c r="B187" i="4"/>
  <c r="A187" i="4"/>
  <c r="J186" i="4"/>
  <c r="E186" i="4"/>
  <c r="D186" i="4"/>
  <c r="B186" i="4"/>
  <c r="A186" i="4"/>
  <c r="J185" i="4"/>
  <c r="E185" i="4"/>
  <c r="D185" i="4"/>
  <c r="B185" i="4"/>
  <c r="A185" i="4"/>
  <c r="J184" i="4"/>
  <c r="E184" i="4"/>
  <c r="D184" i="4"/>
  <c r="B184" i="4"/>
  <c r="A184" i="4"/>
  <c r="J183" i="4"/>
  <c r="E183" i="4"/>
  <c r="D183" i="4"/>
  <c r="B183" i="4"/>
  <c r="A183" i="4"/>
  <c r="J182" i="4"/>
  <c r="E182" i="4"/>
  <c r="D182" i="4"/>
  <c r="B182" i="4"/>
  <c r="A182" i="4"/>
  <c r="J181" i="4"/>
  <c r="E181" i="4"/>
  <c r="D181" i="4"/>
  <c r="B181" i="4"/>
  <c r="A181" i="4"/>
  <c r="J180" i="4"/>
  <c r="E180" i="4"/>
  <c r="D180" i="4"/>
  <c r="B180" i="4"/>
  <c r="A180" i="4"/>
  <c r="J179" i="4"/>
  <c r="E179" i="4"/>
  <c r="D179" i="4"/>
  <c r="B179" i="4"/>
  <c r="A179" i="4"/>
  <c r="J178" i="4"/>
  <c r="E178" i="4"/>
  <c r="D178" i="4"/>
  <c r="B178" i="4"/>
  <c r="A178" i="4"/>
  <c r="J177" i="4"/>
  <c r="E177" i="4"/>
  <c r="D177" i="4"/>
  <c r="B177" i="4"/>
  <c r="A177" i="4"/>
  <c r="J176" i="4"/>
  <c r="E176" i="4"/>
  <c r="D176" i="4"/>
  <c r="B176" i="4"/>
  <c r="A176" i="4"/>
  <c r="J175" i="4"/>
  <c r="E175" i="4"/>
  <c r="D175" i="4"/>
  <c r="B175" i="4"/>
  <c r="A175" i="4"/>
  <c r="J174" i="4"/>
  <c r="E174" i="4"/>
  <c r="D174" i="4"/>
  <c r="B174" i="4"/>
  <c r="A174" i="4"/>
  <c r="J173" i="4"/>
  <c r="E173" i="4"/>
  <c r="D173" i="4"/>
  <c r="B173" i="4"/>
  <c r="A173" i="4"/>
  <c r="J172" i="4"/>
  <c r="E172" i="4"/>
  <c r="D172" i="4"/>
  <c r="B172" i="4"/>
  <c r="A172" i="4"/>
  <c r="J171" i="4"/>
  <c r="E171" i="4"/>
  <c r="D171" i="4"/>
  <c r="B171" i="4"/>
  <c r="A171" i="4"/>
  <c r="J170" i="4"/>
  <c r="E170" i="4"/>
  <c r="D170" i="4"/>
  <c r="B170" i="4"/>
  <c r="A170" i="4"/>
  <c r="J169" i="4"/>
  <c r="E169" i="4"/>
  <c r="D169" i="4"/>
  <c r="B169" i="4"/>
  <c r="A169" i="4"/>
  <c r="J168" i="4"/>
  <c r="E168" i="4"/>
  <c r="D168" i="4"/>
  <c r="B168" i="4"/>
  <c r="A168" i="4"/>
  <c r="J167" i="4"/>
  <c r="E167" i="4"/>
  <c r="D167" i="4"/>
  <c r="B167" i="4"/>
  <c r="A167" i="4"/>
  <c r="J166" i="4"/>
  <c r="E166" i="4"/>
  <c r="D166" i="4"/>
  <c r="B166" i="4"/>
  <c r="A166" i="4"/>
  <c r="J165" i="4"/>
  <c r="E165" i="4"/>
  <c r="D165" i="4"/>
  <c r="B165" i="4"/>
  <c r="A165" i="4"/>
  <c r="J164" i="4"/>
  <c r="E164" i="4"/>
  <c r="D164" i="4"/>
  <c r="B164" i="4"/>
  <c r="A164" i="4"/>
  <c r="J163" i="4"/>
  <c r="E163" i="4"/>
  <c r="D163" i="4"/>
  <c r="B163" i="4"/>
  <c r="A163" i="4"/>
  <c r="J162" i="4"/>
  <c r="E162" i="4"/>
  <c r="D162" i="4"/>
  <c r="B162" i="4"/>
  <c r="A162" i="4"/>
  <c r="J161" i="4"/>
  <c r="E161" i="4"/>
  <c r="D161" i="4"/>
  <c r="B161" i="4"/>
  <c r="A161" i="4"/>
  <c r="J160" i="4"/>
  <c r="E160" i="4"/>
  <c r="D160" i="4"/>
  <c r="B160" i="4"/>
  <c r="A160" i="4"/>
  <c r="J159" i="4"/>
  <c r="E159" i="4"/>
  <c r="D159" i="4"/>
  <c r="B159" i="4"/>
  <c r="A159" i="4"/>
  <c r="J158" i="4"/>
  <c r="E158" i="4"/>
  <c r="D158" i="4"/>
  <c r="B158" i="4"/>
  <c r="A158" i="4"/>
  <c r="J157" i="4"/>
  <c r="E157" i="4"/>
  <c r="D157" i="4"/>
  <c r="B157" i="4"/>
  <c r="A157" i="4"/>
  <c r="J156" i="4"/>
  <c r="E156" i="4"/>
  <c r="D156" i="4"/>
  <c r="B156" i="4"/>
  <c r="A156" i="4"/>
  <c r="J155" i="4"/>
  <c r="F155" i="4"/>
  <c r="E155" i="4"/>
  <c r="D155" i="4"/>
  <c r="B155" i="4"/>
  <c r="A155" i="4"/>
  <c r="J154" i="4"/>
  <c r="F154" i="4"/>
  <c r="E154" i="4"/>
  <c r="D154" i="4"/>
  <c r="B154" i="4"/>
  <c r="A154" i="4"/>
  <c r="J153" i="4"/>
  <c r="F153" i="4"/>
  <c r="E153" i="4"/>
  <c r="D153" i="4"/>
  <c r="B153" i="4"/>
  <c r="A153" i="4"/>
  <c r="S152" i="4"/>
  <c r="J152" i="4"/>
  <c r="E152" i="4"/>
  <c r="D152" i="4"/>
  <c r="B152" i="4"/>
  <c r="A152" i="4"/>
  <c r="J151" i="4"/>
  <c r="F151" i="4"/>
  <c r="E151" i="4"/>
  <c r="D151" i="4"/>
  <c r="B151" i="4"/>
  <c r="A151" i="4"/>
  <c r="J150" i="4"/>
  <c r="F150" i="4"/>
  <c r="E150" i="4"/>
  <c r="D150" i="4"/>
  <c r="B150" i="4"/>
  <c r="A150" i="4"/>
  <c r="J149" i="4"/>
  <c r="F149" i="4"/>
  <c r="E149" i="4"/>
  <c r="D149" i="4"/>
  <c r="B149" i="4"/>
  <c r="A149" i="4"/>
  <c r="J148" i="4"/>
  <c r="E148" i="4"/>
  <c r="D148" i="4"/>
  <c r="B148" i="4"/>
  <c r="A148" i="4"/>
  <c r="J147" i="4"/>
  <c r="F147" i="4"/>
  <c r="E147" i="4"/>
  <c r="D147" i="4"/>
  <c r="B147" i="4"/>
  <c r="A147" i="4"/>
  <c r="J146" i="4"/>
  <c r="F146" i="4"/>
  <c r="E146" i="4"/>
  <c r="D146" i="4"/>
  <c r="B146" i="4"/>
  <c r="A146" i="4"/>
  <c r="J145" i="4"/>
  <c r="F145" i="4"/>
  <c r="E145" i="4"/>
  <c r="D145" i="4"/>
  <c r="B145" i="4"/>
  <c r="A145" i="4"/>
  <c r="J144" i="4"/>
  <c r="E144" i="4"/>
  <c r="D144" i="4"/>
  <c r="B144" i="4"/>
  <c r="A144" i="4"/>
  <c r="J143" i="4"/>
  <c r="F143" i="4"/>
  <c r="E143" i="4"/>
  <c r="D143" i="4"/>
  <c r="B143" i="4"/>
  <c r="A143" i="4"/>
  <c r="S142" i="4"/>
  <c r="J142" i="4"/>
  <c r="F142" i="4"/>
  <c r="E142" i="4"/>
  <c r="D142" i="4"/>
  <c r="B142" i="4"/>
  <c r="A142" i="4"/>
  <c r="J141" i="4"/>
  <c r="F141" i="4"/>
  <c r="E141" i="4"/>
  <c r="D141" i="4"/>
  <c r="B141" i="4"/>
  <c r="A141" i="4"/>
  <c r="J140" i="4"/>
  <c r="E140" i="4"/>
  <c r="D140" i="4"/>
  <c r="B140" i="4"/>
  <c r="A140" i="4"/>
  <c r="J139" i="4"/>
  <c r="F139" i="4"/>
  <c r="E139" i="4"/>
  <c r="D139" i="4"/>
  <c r="B139" i="4"/>
  <c r="A139" i="4"/>
  <c r="J138" i="4"/>
  <c r="F138" i="4"/>
  <c r="E138" i="4"/>
  <c r="D138" i="4"/>
  <c r="B138" i="4"/>
  <c r="A138" i="4"/>
  <c r="J137" i="4"/>
  <c r="F137" i="4"/>
  <c r="E137" i="4"/>
  <c r="D137" i="4"/>
  <c r="B137" i="4"/>
  <c r="A137" i="4"/>
  <c r="J136" i="4"/>
  <c r="E136" i="4"/>
  <c r="D136" i="4"/>
  <c r="B136" i="4"/>
  <c r="A136" i="4"/>
  <c r="J135" i="4"/>
  <c r="F135" i="4"/>
  <c r="E135" i="4"/>
  <c r="D135" i="4"/>
  <c r="B135" i="4"/>
  <c r="A135" i="4"/>
  <c r="J134" i="4"/>
  <c r="F134" i="4"/>
  <c r="E134" i="4"/>
  <c r="D134" i="4"/>
  <c r="B134" i="4"/>
  <c r="A134" i="4"/>
  <c r="J133" i="4"/>
  <c r="F133" i="4"/>
  <c r="E133" i="4"/>
  <c r="D133" i="4"/>
  <c r="B133" i="4"/>
  <c r="A133" i="4"/>
  <c r="J132" i="4"/>
  <c r="E132" i="4"/>
  <c r="D132" i="4"/>
  <c r="B132" i="4"/>
  <c r="A132" i="4"/>
  <c r="J131" i="4"/>
  <c r="F131" i="4"/>
  <c r="E131" i="4"/>
  <c r="D131" i="4"/>
  <c r="B131" i="4"/>
  <c r="A131" i="4"/>
  <c r="J130" i="4"/>
  <c r="F130" i="4"/>
  <c r="E130" i="4"/>
  <c r="D130" i="4"/>
  <c r="B130" i="4"/>
  <c r="A130" i="4"/>
  <c r="J129" i="4"/>
  <c r="F129" i="4"/>
  <c r="E129" i="4"/>
  <c r="D129" i="4"/>
  <c r="B129" i="4"/>
  <c r="A129" i="4"/>
  <c r="J128" i="4"/>
  <c r="E128" i="4"/>
  <c r="D128" i="4"/>
  <c r="B128" i="4"/>
  <c r="A128" i="4"/>
  <c r="J127" i="4"/>
  <c r="F127" i="4"/>
  <c r="E127" i="4"/>
  <c r="D127" i="4"/>
  <c r="B127" i="4"/>
  <c r="A127" i="4"/>
  <c r="S126" i="4"/>
  <c r="J126" i="4"/>
  <c r="F126" i="4"/>
  <c r="E126" i="4"/>
  <c r="D126" i="4"/>
  <c r="B126" i="4"/>
  <c r="A126" i="4"/>
  <c r="J125" i="4"/>
  <c r="F125" i="4"/>
  <c r="E125" i="4"/>
  <c r="D125" i="4"/>
  <c r="B125" i="4"/>
  <c r="A125" i="4"/>
  <c r="J124" i="4"/>
  <c r="E124" i="4"/>
  <c r="D124" i="4"/>
  <c r="B124" i="4"/>
  <c r="A124" i="4"/>
  <c r="J123" i="4"/>
  <c r="F123" i="4"/>
  <c r="E123" i="4"/>
  <c r="D123" i="4"/>
  <c r="B123" i="4"/>
  <c r="A123" i="4"/>
  <c r="J122" i="4"/>
  <c r="F122" i="4"/>
  <c r="E122" i="4"/>
  <c r="D122" i="4"/>
  <c r="B122" i="4"/>
  <c r="A122" i="4"/>
  <c r="J121" i="4"/>
  <c r="F121" i="4"/>
  <c r="E121" i="4"/>
  <c r="D121" i="4"/>
  <c r="B121" i="4"/>
  <c r="A121" i="4"/>
  <c r="J120" i="4"/>
  <c r="E120" i="4"/>
  <c r="D120" i="4"/>
  <c r="B120" i="4"/>
  <c r="A120" i="4"/>
  <c r="J119" i="4"/>
  <c r="F119" i="4"/>
  <c r="E119" i="4"/>
  <c r="D119" i="4"/>
  <c r="B119" i="4"/>
  <c r="A119" i="4"/>
  <c r="J118" i="4"/>
  <c r="F118" i="4"/>
  <c r="E118" i="4"/>
  <c r="D118" i="4"/>
  <c r="B118" i="4"/>
  <c r="A118" i="4"/>
  <c r="J117" i="4"/>
  <c r="F117" i="4"/>
  <c r="E117" i="4"/>
  <c r="D117" i="4"/>
  <c r="B117" i="4"/>
  <c r="A117" i="4"/>
  <c r="J116" i="4"/>
  <c r="E116" i="4"/>
  <c r="D116" i="4"/>
  <c r="B116" i="4"/>
  <c r="A116" i="4"/>
  <c r="J115" i="4"/>
  <c r="F115" i="4"/>
  <c r="E115" i="4"/>
  <c r="D115" i="4"/>
  <c r="B115" i="4"/>
  <c r="A115" i="4"/>
  <c r="J114" i="4"/>
  <c r="F114" i="4"/>
  <c r="E114" i="4"/>
  <c r="D114" i="4"/>
  <c r="B114" i="4"/>
  <c r="A114" i="4"/>
  <c r="J113" i="4"/>
  <c r="F113" i="4"/>
  <c r="E113" i="4"/>
  <c r="D113" i="4"/>
  <c r="B113" i="4"/>
  <c r="A113" i="4"/>
  <c r="J112" i="4"/>
  <c r="E112" i="4"/>
  <c r="D112" i="4"/>
  <c r="B112" i="4"/>
  <c r="A112" i="4"/>
  <c r="J111" i="4"/>
  <c r="F111" i="4"/>
  <c r="E111" i="4"/>
  <c r="D111" i="4"/>
  <c r="B111" i="4"/>
  <c r="A111" i="4"/>
  <c r="J110" i="4"/>
  <c r="F110" i="4"/>
  <c r="E110" i="4"/>
  <c r="D110" i="4"/>
  <c r="B110" i="4"/>
  <c r="A110" i="4"/>
  <c r="S109" i="4"/>
  <c r="J109" i="4"/>
  <c r="F109" i="4"/>
  <c r="E109" i="4"/>
  <c r="D109" i="4"/>
  <c r="B109" i="4"/>
  <c r="A109" i="4"/>
  <c r="J108" i="4"/>
  <c r="E108" i="4"/>
  <c r="D108" i="4"/>
  <c r="B108" i="4"/>
  <c r="A108" i="4"/>
  <c r="J107" i="4"/>
  <c r="F107" i="4"/>
  <c r="E107" i="4"/>
  <c r="D107" i="4"/>
  <c r="B107" i="4"/>
  <c r="A107" i="4"/>
  <c r="J106" i="4"/>
  <c r="F106" i="4"/>
  <c r="E106" i="4"/>
  <c r="D106" i="4"/>
  <c r="B106" i="4"/>
  <c r="A106" i="4"/>
  <c r="J105" i="4"/>
  <c r="F105" i="4"/>
  <c r="E105" i="4"/>
  <c r="D105" i="4"/>
  <c r="B105" i="4"/>
  <c r="A105" i="4"/>
  <c r="J104" i="4"/>
  <c r="E104" i="4"/>
  <c r="D104" i="4"/>
  <c r="B104" i="4"/>
  <c r="A104" i="4"/>
  <c r="J103" i="4"/>
  <c r="F103" i="4"/>
  <c r="E103" i="4"/>
  <c r="D103" i="4"/>
  <c r="B103" i="4"/>
  <c r="A103" i="4"/>
  <c r="J102" i="4"/>
  <c r="F102" i="4"/>
  <c r="E102" i="4"/>
  <c r="D102" i="4"/>
  <c r="B102" i="4"/>
  <c r="A102" i="4"/>
  <c r="J101" i="4"/>
  <c r="F101" i="4"/>
  <c r="E101" i="4"/>
  <c r="D101" i="4"/>
  <c r="B101" i="4"/>
  <c r="A101" i="4"/>
  <c r="J100" i="4"/>
  <c r="E100" i="4"/>
  <c r="D100" i="4"/>
  <c r="B100" i="4"/>
  <c r="A100" i="4"/>
  <c r="J99" i="4"/>
  <c r="F99" i="4"/>
  <c r="E99" i="4"/>
  <c r="D99" i="4"/>
  <c r="B99" i="4"/>
  <c r="A99" i="4"/>
  <c r="J98" i="4"/>
  <c r="F98" i="4"/>
  <c r="E98" i="4"/>
  <c r="D98" i="4"/>
  <c r="B98" i="4"/>
  <c r="A98" i="4"/>
  <c r="J97" i="4"/>
  <c r="F97" i="4"/>
  <c r="E97" i="4"/>
  <c r="D97" i="4"/>
  <c r="B97" i="4"/>
  <c r="A97" i="4"/>
  <c r="J96" i="4"/>
  <c r="E96" i="4"/>
  <c r="D96" i="4"/>
  <c r="B96" i="4"/>
  <c r="A96" i="4"/>
  <c r="S95" i="4"/>
  <c r="J95" i="4"/>
  <c r="F95" i="4"/>
  <c r="E95" i="4"/>
  <c r="D95" i="4"/>
  <c r="B95" i="4"/>
  <c r="A95" i="4"/>
  <c r="J94" i="4"/>
  <c r="F94" i="4"/>
  <c r="E94" i="4"/>
  <c r="D94" i="4"/>
  <c r="B94" i="4"/>
  <c r="A94" i="4"/>
  <c r="J93" i="4"/>
  <c r="F93" i="4"/>
  <c r="E93" i="4"/>
  <c r="D93" i="4"/>
  <c r="B93" i="4"/>
  <c r="A93" i="4"/>
  <c r="J92" i="4"/>
  <c r="E92" i="4"/>
  <c r="D92" i="4"/>
  <c r="B92" i="4"/>
  <c r="A92" i="4"/>
  <c r="J91" i="4"/>
  <c r="F91" i="4"/>
  <c r="E91" i="4"/>
  <c r="D91" i="4"/>
  <c r="B91" i="4"/>
  <c r="A91" i="4"/>
  <c r="J90" i="4"/>
  <c r="F90" i="4"/>
  <c r="E90" i="4"/>
  <c r="D90" i="4"/>
  <c r="B90" i="4"/>
  <c r="A90" i="4"/>
  <c r="J89" i="4"/>
  <c r="F89" i="4"/>
  <c r="E89" i="4"/>
  <c r="D89" i="4"/>
  <c r="B89" i="4"/>
  <c r="O89" i="4" s="1"/>
  <c r="A89" i="4"/>
  <c r="S88" i="4"/>
  <c r="J88" i="4"/>
  <c r="E88" i="4"/>
  <c r="D88" i="4"/>
  <c r="B88" i="4"/>
  <c r="A88" i="4"/>
  <c r="J87" i="4"/>
  <c r="F87" i="4"/>
  <c r="E87" i="4"/>
  <c r="D87" i="4"/>
  <c r="B87" i="4"/>
  <c r="A87" i="4"/>
  <c r="J86" i="4"/>
  <c r="F86" i="4"/>
  <c r="E86" i="4"/>
  <c r="D86" i="4"/>
  <c r="B86" i="4"/>
  <c r="A86" i="4"/>
  <c r="J85" i="4"/>
  <c r="F85" i="4"/>
  <c r="E85" i="4"/>
  <c r="D85" i="4"/>
  <c r="B85" i="4"/>
  <c r="O85" i="4" s="1"/>
  <c r="A85" i="4"/>
  <c r="S84" i="4"/>
  <c r="J84" i="4"/>
  <c r="E84" i="4"/>
  <c r="D84" i="4"/>
  <c r="B84" i="4"/>
  <c r="A84" i="4"/>
  <c r="J83" i="4"/>
  <c r="F83" i="4"/>
  <c r="E83" i="4"/>
  <c r="D83" i="4"/>
  <c r="B83" i="4"/>
  <c r="A83" i="4"/>
  <c r="J82" i="4"/>
  <c r="F82" i="4"/>
  <c r="E82" i="4"/>
  <c r="D82" i="4"/>
  <c r="B82" i="4"/>
  <c r="A82" i="4"/>
  <c r="J81" i="4"/>
  <c r="E81" i="4"/>
  <c r="D81" i="4"/>
  <c r="B81" i="4"/>
  <c r="O81" i="4" s="1"/>
  <c r="A81" i="4"/>
  <c r="S80" i="4"/>
  <c r="J80" i="4"/>
  <c r="E80" i="4"/>
  <c r="D80" i="4"/>
  <c r="B80" i="4"/>
  <c r="A80" i="4"/>
  <c r="J79" i="4"/>
  <c r="F79" i="4"/>
  <c r="E79" i="4"/>
  <c r="D79" i="4"/>
  <c r="B79" i="4"/>
  <c r="A79" i="4"/>
  <c r="J78" i="4"/>
  <c r="F78" i="4"/>
  <c r="E78" i="4"/>
  <c r="D78" i="4"/>
  <c r="B78" i="4"/>
  <c r="O78" i="4" s="1"/>
  <c r="S77" i="4" s="1"/>
  <c r="A78" i="4"/>
  <c r="J77" i="4"/>
  <c r="F77" i="4"/>
  <c r="E77" i="4"/>
  <c r="D77" i="4"/>
  <c r="B77" i="4"/>
  <c r="O77" i="4" s="1"/>
  <c r="S76" i="4" s="1"/>
  <c r="A77" i="4"/>
  <c r="J76" i="4"/>
  <c r="F76" i="4"/>
  <c r="E76" i="4"/>
  <c r="D76" i="4"/>
  <c r="B76" i="4"/>
  <c r="O76" i="4" s="1"/>
  <c r="S75" i="4" s="1"/>
  <c r="A76" i="4"/>
  <c r="J75" i="4"/>
  <c r="F75" i="4"/>
  <c r="E75" i="4"/>
  <c r="D75" i="4"/>
  <c r="B75" i="4"/>
  <c r="O75" i="4" s="1"/>
  <c r="S74" i="4" s="1"/>
  <c r="A75" i="4"/>
  <c r="J74" i="4"/>
  <c r="F74" i="4"/>
  <c r="E74" i="4"/>
  <c r="D74" i="4"/>
  <c r="B74" i="4"/>
  <c r="O74" i="4" s="1"/>
  <c r="A74" i="4"/>
  <c r="S73" i="4"/>
  <c r="J73" i="4"/>
  <c r="E73" i="4"/>
  <c r="D73" i="4"/>
  <c r="B73" i="4"/>
  <c r="O73" i="4" s="1"/>
  <c r="S72" i="4" s="1"/>
  <c r="A73" i="4"/>
  <c r="J72" i="4"/>
  <c r="F72" i="4"/>
  <c r="E72" i="4"/>
  <c r="D72" i="4"/>
  <c r="B72" i="4"/>
  <c r="A72" i="4"/>
  <c r="J71" i="4"/>
  <c r="E71" i="4"/>
  <c r="D71" i="4"/>
  <c r="B71" i="4"/>
  <c r="O71" i="4" s="1"/>
  <c r="S70" i="4" s="1"/>
  <c r="A71" i="4"/>
  <c r="J70" i="4"/>
  <c r="E70" i="4"/>
  <c r="D70" i="4"/>
  <c r="B70" i="4"/>
  <c r="O70" i="4" s="1"/>
  <c r="S69" i="4" s="1"/>
  <c r="A70" i="4"/>
  <c r="J69" i="4"/>
  <c r="F69" i="4"/>
  <c r="E69" i="4"/>
  <c r="D69" i="4"/>
  <c r="B69" i="4"/>
  <c r="A69" i="4"/>
  <c r="J68" i="4"/>
  <c r="E68" i="4"/>
  <c r="D68" i="4"/>
  <c r="B68" i="4"/>
  <c r="O68" i="4" s="1"/>
  <c r="A68" i="4"/>
  <c r="S67" i="4"/>
  <c r="J67" i="4"/>
  <c r="E67" i="4"/>
  <c r="D67" i="4"/>
  <c r="B67" i="4"/>
  <c r="O67" i="4" s="1"/>
  <c r="S66" i="4" s="1"/>
  <c r="A67" i="4"/>
  <c r="J66" i="4"/>
  <c r="E66" i="4"/>
  <c r="D66" i="4"/>
  <c r="B66" i="4"/>
  <c r="O66" i="4" s="1"/>
  <c r="A66" i="4"/>
  <c r="S65" i="4"/>
  <c r="J65" i="4"/>
  <c r="F65" i="4"/>
  <c r="E65" i="4"/>
  <c r="D65" i="4"/>
  <c r="B65" i="4"/>
  <c r="A65" i="4"/>
  <c r="J64" i="4"/>
  <c r="E64" i="4"/>
  <c r="D64" i="4"/>
  <c r="B64" i="4"/>
  <c r="O64" i="4" s="1"/>
  <c r="A64" i="4"/>
  <c r="S63" i="4"/>
  <c r="J63" i="4"/>
  <c r="E63" i="4"/>
  <c r="D63" i="4"/>
  <c r="B63" i="4"/>
  <c r="O63" i="4" s="1"/>
  <c r="S62" i="4" s="1"/>
  <c r="A63" i="4"/>
  <c r="J62" i="4"/>
  <c r="E62" i="4"/>
  <c r="D62" i="4"/>
  <c r="B62" i="4"/>
  <c r="O62" i="4" s="1"/>
  <c r="S61" i="4" s="1"/>
  <c r="A62" i="4"/>
  <c r="J61" i="4"/>
  <c r="F61" i="4"/>
  <c r="E61" i="4"/>
  <c r="D61" i="4"/>
  <c r="B61" i="4"/>
  <c r="A61" i="4"/>
  <c r="J60" i="4"/>
  <c r="E60" i="4"/>
  <c r="D60" i="4"/>
  <c r="B60" i="4"/>
  <c r="O60" i="4" s="1"/>
  <c r="A60" i="4"/>
  <c r="S59" i="4"/>
  <c r="J59" i="4"/>
  <c r="E59" i="4"/>
  <c r="D59" i="4"/>
  <c r="B59" i="4"/>
  <c r="O59" i="4" s="1"/>
  <c r="S58" i="4" s="1"/>
  <c r="A59" i="4"/>
  <c r="J58" i="4"/>
  <c r="E58" i="4"/>
  <c r="D58" i="4"/>
  <c r="B58" i="4"/>
  <c r="O58" i="4" s="1"/>
  <c r="S57" i="4" s="1"/>
  <c r="A58" i="4"/>
  <c r="J57" i="4"/>
  <c r="F57" i="4"/>
  <c r="E57" i="4"/>
  <c r="D57" i="4"/>
  <c r="B57" i="4"/>
  <c r="A57" i="4"/>
  <c r="J56" i="4"/>
  <c r="E56" i="4"/>
  <c r="D56" i="4"/>
  <c r="B56" i="4"/>
  <c r="O56" i="4" s="1"/>
  <c r="A56" i="4"/>
  <c r="S55" i="4"/>
  <c r="J55" i="4"/>
  <c r="E55" i="4"/>
  <c r="D55" i="4"/>
  <c r="B55" i="4"/>
  <c r="O55" i="4" s="1"/>
  <c r="S54" i="4" s="1"/>
  <c r="A55" i="4"/>
  <c r="J54" i="4"/>
  <c r="E54" i="4"/>
  <c r="D54" i="4"/>
  <c r="B54" i="4"/>
  <c r="O54" i="4" s="1"/>
  <c r="S53" i="4" s="1"/>
  <c r="A54" i="4"/>
  <c r="J53" i="4"/>
  <c r="E53" i="4"/>
  <c r="D53" i="4"/>
  <c r="B53" i="4"/>
  <c r="O53" i="4" s="1"/>
  <c r="S52" i="4" s="1"/>
  <c r="A53" i="4"/>
  <c r="J52" i="4"/>
  <c r="E52" i="4"/>
  <c r="D52" i="4"/>
  <c r="B52" i="4"/>
  <c r="O52" i="4" s="1"/>
  <c r="S51" i="4" s="1"/>
  <c r="A52" i="4"/>
  <c r="J51" i="4"/>
  <c r="E51" i="4"/>
  <c r="D51" i="4"/>
  <c r="B51" i="4"/>
  <c r="O51" i="4" s="1"/>
  <c r="S50" i="4" s="1"/>
  <c r="A51" i="4"/>
  <c r="J50" i="4"/>
  <c r="E50" i="4"/>
  <c r="D50" i="4"/>
  <c r="B50" i="4"/>
  <c r="O50" i="4" s="1"/>
  <c r="S49" i="4" s="1"/>
  <c r="A50" i="4"/>
  <c r="J49" i="4"/>
  <c r="E49" i="4"/>
  <c r="D49" i="4"/>
  <c r="B49" i="4"/>
  <c r="O49" i="4" s="1"/>
  <c r="S48" i="4" s="1"/>
  <c r="A49" i="4"/>
  <c r="J48" i="4"/>
  <c r="E48" i="4"/>
  <c r="D48" i="4"/>
  <c r="B48" i="4"/>
  <c r="O48" i="4" s="1"/>
  <c r="S47" i="4" s="1"/>
  <c r="A48" i="4"/>
  <c r="J47" i="4"/>
  <c r="E47" i="4"/>
  <c r="D47" i="4"/>
  <c r="B47" i="4"/>
  <c r="O47" i="4" s="1"/>
  <c r="S46" i="4" s="1"/>
  <c r="A47" i="4"/>
  <c r="J46" i="4"/>
  <c r="E46" i="4"/>
  <c r="D46" i="4"/>
  <c r="B46" i="4"/>
  <c r="O46" i="4" s="1"/>
  <c r="A46" i="4"/>
  <c r="S45" i="4"/>
  <c r="J45" i="4"/>
  <c r="E45" i="4"/>
  <c r="D45" i="4"/>
  <c r="B45" i="4"/>
  <c r="O45" i="4" s="1"/>
  <c r="S44" i="4" s="1"/>
  <c r="A45" i="4"/>
  <c r="J44" i="4"/>
  <c r="E44" i="4"/>
  <c r="D44" i="4"/>
  <c r="B44" i="4"/>
  <c r="O44" i="4" s="1"/>
  <c r="S43" i="4" s="1"/>
  <c r="A44" i="4"/>
  <c r="J43" i="4"/>
  <c r="E43" i="4"/>
  <c r="D43" i="4"/>
  <c r="B43" i="4"/>
  <c r="O43" i="4" s="1"/>
  <c r="A43" i="4"/>
  <c r="S42" i="4"/>
  <c r="J42" i="4"/>
  <c r="E42" i="4"/>
  <c r="D42" i="4"/>
  <c r="B42" i="4"/>
  <c r="O42" i="4" s="1"/>
  <c r="S41" i="4" s="1"/>
  <c r="A42" i="4"/>
  <c r="J41" i="4"/>
  <c r="E41" i="4"/>
  <c r="D41" i="4"/>
  <c r="B41" i="4"/>
  <c r="O41" i="4" s="1"/>
  <c r="S40" i="4" s="1"/>
  <c r="A41" i="4"/>
  <c r="J40" i="4"/>
  <c r="E40" i="4"/>
  <c r="D40" i="4"/>
  <c r="B40" i="4"/>
  <c r="O40" i="4" s="1"/>
  <c r="S39" i="4" s="1"/>
  <c r="A40" i="4"/>
  <c r="J39" i="4"/>
  <c r="E39" i="4"/>
  <c r="D39" i="4"/>
  <c r="B39" i="4"/>
  <c r="O39" i="4" s="1"/>
  <c r="S38" i="4" s="1"/>
  <c r="A39" i="4"/>
  <c r="J38" i="4"/>
  <c r="E38" i="4"/>
  <c r="D38" i="4"/>
  <c r="B38" i="4"/>
  <c r="O38" i="4" s="1"/>
  <c r="S37" i="4" s="1"/>
  <c r="A38" i="4"/>
  <c r="J37" i="4"/>
  <c r="E37" i="4"/>
  <c r="D37" i="4"/>
  <c r="B37" i="4"/>
  <c r="O37" i="4" s="1"/>
  <c r="S36" i="4" s="1"/>
  <c r="A37" i="4"/>
  <c r="J36" i="4"/>
  <c r="E36" i="4"/>
  <c r="D36" i="4"/>
  <c r="B36" i="4"/>
  <c r="O36" i="4" s="1"/>
  <c r="A36" i="4"/>
  <c r="S35" i="4"/>
  <c r="J35" i="4"/>
  <c r="E35" i="4"/>
  <c r="D35" i="4"/>
  <c r="B35" i="4"/>
  <c r="O35" i="4" s="1"/>
  <c r="A35" i="4"/>
  <c r="S34" i="4"/>
  <c r="J34" i="4"/>
  <c r="E34" i="4"/>
  <c r="D34" i="4"/>
  <c r="B34" i="4"/>
  <c r="O34" i="4" s="1"/>
  <c r="S33" i="4" s="1"/>
  <c r="A34" i="4"/>
  <c r="J33" i="4"/>
  <c r="E33" i="4"/>
  <c r="D33" i="4"/>
  <c r="B33" i="4"/>
  <c r="O33" i="4" s="1"/>
  <c r="S32" i="4" s="1"/>
  <c r="A33" i="4"/>
  <c r="J32" i="4"/>
  <c r="E32" i="4"/>
  <c r="D32" i="4"/>
  <c r="B32" i="4"/>
  <c r="O32" i="4" s="1"/>
  <c r="S31" i="4" s="1"/>
  <c r="A32" i="4"/>
  <c r="J31" i="4"/>
  <c r="E31" i="4"/>
  <c r="D31" i="4"/>
  <c r="B31" i="4"/>
  <c r="O31" i="4" s="1"/>
  <c r="S30" i="4" s="1"/>
  <c r="A31" i="4"/>
  <c r="J30" i="4"/>
  <c r="E30" i="4"/>
  <c r="D30" i="4"/>
  <c r="B30" i="4"/>
  <c r="O30" i="4" s="1"/>
  <c r="S29" i="4" s="1"/>
  <c r="A30" i="4"/>
  <c r="J29" i="4"/>
  <c r="E29" i="4"/>
  <c r="D29" i="4"/>
  <c r="B29" i="4"/>
  <c r="O29" i="4" s="1"/>
  <c r="S28" i="4" s="1"/>
  <c r="A29" i="4"/>
  <c r="J28" i="4"/>
  <c r="E28" i="4"/>
  <c r="D28" i="4"/>
  <c r="B28" i="4"/>
  <c r="O28" i="4" s="1"/>
  <c r="S27" i="4" s="1"/>
  <c r="A28" i="4"/>
  <c r="J27" i="4"/>
  <c r="E27" i="4"/>
  <c r="D27" i="4"/>
  <c r="B27" i="4"/>
  <c r="O27" i="4" s="1"/>
  <c r="S26" i="4" s="1"/>
  <c r="A27" i="4"/>
  <c r="J26" i="4"/>
  <c r="E26" i="4"/>
  <c r="D26" i="4"/>
  <c r="B26" i="4"/>
  <c r="O26" i="4" s="1"/>
  <c r="A26" i="4"/>
  <c r="S25" i="4"/>
  <c r="J25" i="4"/>
  <c r="E25" i="4"/>
  <c r="D25" i="4"/>
  <c r="B25" i="4"/>
  <c r="O25" i="4" s="1"/>
  <c r="S24" i="4" s="1"/>
  <c r="A25" i="4"/>
  <c r="J24" i="4"/>
  <c r="E24" i="4"/>
  <c r="D24" i="4"/>
  <c r="B24" i="4"/>
  <c r="O24" i="4" s="1"/>
  <c r="S23" i="4" s="1"/>
  <c r="A24" i="4"/>
  <c r="J23" i="4"/>
  <c r="E23" i="4"/>
  <c r="D23" i="4"/>
  <c r="B23" i="4"/>
  <c r="O23" i="4" s="1"/>
  <c r="S22" i="4" s="1"/>
  <c r="A23" i="4"/>
  <c r="J22" i="4"/>
  <c r="E22" i="4"/>
  <c r="D22" i="4"/>
  <c r="B22" i="4"/>
  <c r="O22" i="4" s="1"/>
  <c r="S21" i="4" s="1"/>
  <c r="A22" i="4"/>
  <c r="J21" i="4"/>
  <c r="E21" i="4"/>
  <c r="D21" i="4"/>
  <c r="B21" i="4"/>
  <c r="O21" i="4" s="1"/>
  <c r="A21" i="4"/>
  <c r="S20" i="4"/>
  <c r="J20" i="4"/>
  <c r="E20" i="4"/>
  <c r="D20" i="4"/>
  <c r="B20" i="4"/>
  <c r="O20" i="4" s="1"/>
  <c r="S19" i="4" s="1"/>
  <c r="A20" i="4"/>
  <c r="J19" i="4"/>
  <c r="E19" i="4"/>
  <c r="D19" i="4"/>
  <c r="B19" i="4"/>
  <c r="O19" i="4" s="1"/>
  <c r="S18" i="4" s="1"/>
  <c r="A19" i="4"/>
  <c r="J18" i="4"/>
  <c r="E18" i="4"/>
  <c r="D18" i="4"/>
  <c r="B18" i="4"/>
  <c r="O18" i="4" s="1"/>
  <c r="S17" i="4" s="1"/>
  <c r="A18" i="4"/>
  <c r="J17" i="4"/>
  <c r="E17" i="4"/>
  <c r="D17" i="4"/>
  <c r="B17" i="4"/>
  <c r="O17" i="4" s="1"/>
  <c r="S16" i="4" s="1"/>
  <c r="A17" i="4"/>
  <c r="J16" i="4"/>
  <c r="E16" i="4"/>
  <c r="D16" i="4"/>
  <c r="B16" i="4"/>
  <c r="O16" i="4" s="1"/>
  <c r="S15" i="4" s="1"/>
  <c r="A16" i="4"/>
  <c r="J15" i="4"/>
  <c r="E15" i="4"/>
  <c r="D15" i="4"/>
  <c r="B15" i="4"/>
  <c r="O15" i="4" s="1"/>
  <c r="S14" i="4" s="1"/>
  <c r="A15" i="4"/>
  <c r="J14" i="4"/>
  <c r="E14" i="4"/>
  <c r="D14" i="4"/>
  <c r="B14" i="4"/>
  <c r="O14" i="4" s="1"/>
  <c r="S13" i="4" s="1"/>
  <c r="A14" i="4"/>
  <c r="J13" i="4"/>
  <c r="E13" i="4"/>
  <c r="D13" i="4"/>
  <c r="B13" i="4"/>
  <c r="O13" i="4" s="1"/>
  <c r="S12" i="4" s="1"/>
  <c r="A13" i="4"/>
  <c r="J12" i="4"/>
  <c r="E12" i="4"/>
  <c r="D12" i="4"/>
  <c r="B12" i="4"/>
  <c r="O12" i="4" s="1"/>
  <c r="S11" i="4" s="1"/>
  <c r="A12" i="4"/>
  <c r="J11" i="4"/>
  <c r="E11" i="4"/>
  <c r="D11" i="4"/>
  <c r="B11" i="4"/>
  <c r="O11" i="4" s="1"/>
  <c r="S10" i="4" s="1"/>
  <c r="A11" i="4"/>
  <c r="J10" i="4"/>
  <c r="E10" i="4"/>
  <c r="D10" i="4"/>
  <c r="B10" i="4"/>
  <c r="O10" i="4" s="1"/>
  <c r="S9" i="4" s="1"/>
  <c r="A10" i="4"/>
  <c r="J9" i="4"/>
  <c r="E9" i="4"/>
  <c r="D9" i="4"/>
  <c r="B9" i="4"/>
  <c r="O9" i="4" s="1"/>
  <c r="S8" i="4" s="1"/>
  <c r="A9" i="4"/>
  <c r="J8" i="4"/>
  <c r="E8" i="4"/>
  <c r="D8" i="4"/>
  <c r="B8" i="4"/>
  <c r="O8" i="4" s="1"/>
  <c r="S7" i="4" s="1"/>
  <c r="A8" i="4"/>
  <c r="J7" i="4"/>
  <c r="E7" i="4"/>
  <c r="D7" i="4"/>
  <c r="B7" i="4"/>
  <c r="O7" i="4" s="1"/>
  <c r="S6" i="4" s="1"/>
  <c r="A7" i="4"/>
  <c r="J6" i="4"/>
  <c r="E6" i="4"/>
  <c r="D6" i="4"/>
  <c r="B6" i="4"/>
  <c r="O6" i="4" s="1"/>
  <c r="S4" i="4" s="1"/>
  <c r="A6" i="4"/>
  <c r="J5" i="4"/>
  <c r="F5" i="4"/>
  <c r="E5" i="4"/>
  <c r="O5" i="4" s="1"/>
  <c r="S214" i="4" s="1"/>
  <c r="D5" i="4"/>
  <c r="B5" i="4"/>
  <c r="A5" i="4"/>
  <c r="J4" i="4"/>
  <c r="E4" i="4"/>
  <c r="D4" i="4"/>
  <c r="B4" i="4"/>
  <c r="O4" i="4" s="1"/>
  <c r="S3" i="4" s="1"/>
  <c r="A4" i="4"/>
  <c r="J3" i="4"/>
  <c r="E3" i="4"/>
  <c r="D3" i="4"/>
  <c r="B3" i="4"/>
  <c r="O3" i="4" s="1"/>
  <c r="S2" i="4" s="1"/>
  <c r="A3" i="4"/>
  <c r="J2" i="4"/>
  <c r="F2" i="4"/>
  <c r="E2" i="4"/>
  <c r="O2" i="4" s="1"/>
  <c r="D2" i="4"/>
  <c r="B2" i="4"/>
  <c r="S1" i="4"/>
  <c r="O1" i="4"/>
  <c r="J1" i="4"/>
  <c r="A1" i="4"/>
  <c r="B1" i="4" s="1"/>
  <c r="F55" i="4" l="1"/>
  <c r="F59" i="4"/>
  <c r="F63" i="4"/>
  <c r="F67" i="4"/>
  <c r="F71" i="4"/>
  <c r="F73" i="4"/>
  <c r="O80" i="4"/>
  <c r="S79" i="4" s="1"/>
  <c r="F80" i="4"/>
  <c r="O84" i="4"/>
  <c r="S83" i="4" s="1"/>
  <c r="F84" i="4"/>
  <c r="O128" i="4"/>
  <c r="S127" i="4" s="1"/>
  <c r="F128" i="4"/>
  <c r="O132" i="4"/>
  <c r="S131" i="4" s="1"/>
  <c r="F132" i="4"/>
  <c r="O136" i="4"/>
  <c r="S135" i="4" s="1"/>
  <c r="F136" i="4"/>
  <c r="O140" i="4"/>
  <c r="S139" i="4" s="1"/>
  <c r="F140" i="4"/>
  <c r="F3" i="4"/>
  <c r="F4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8" i="4"/>
  <c r="F62" i="4"/>
  <c r="F66" i="4"/>
  <c r="F70" i="4"/>
  <c r="O88" i="4"/>
  <c r="S87" i="4" s="1"/>
  <c r="F88" i="4"/>
  <c r="O144" i="4"/>
  <c r="S143" i="4" s="1"/>
  <c r="F144" i="4"/>
  <c r="O148" i="4"/>
  <c r="S147" i="4" s="1"/>
  <c r="F148" i="4"/>
  <c r="O152" i="4"/>
  <c r="S151" i="4" s="1"/>
  <c r="F152" i="4"/>
  <c r="O183" i="4"/>
  <c r="S182" i="4" s="1"/>
  <c r="F183" i="4"/>
  <c r="O187" i="4"/>
  <c r="S186" i="4" s="1"/>
  <c r="F187" i="4"/>
  <c r="O191" i="4"/>
  <c r="S190" i="4" s="1"/>
  <c r="F191" i="4"/>
  <c r="O195" i="4"/>
  <c r="S194" i="4" s="1"/>
  <c r="F195" i="4"/>
  <c r="O199" i="4"/>
  <c r="S198" i="4" s="1"/>
  <c r="F199" i="4"/>
  <c r="O203" i="4"/>
  <c r="S202" i="4" s="1"/>
  <c r="F203" i="4"/>
  <c r="O207" i="4"/>
  <c r="F207" i="4"/>
  <c r="O211" i="4"/>
  <c r="S210" i="4" s="1"/>
  <c r="F211" i="4"/>
  <c r="O92" i="4"/>
  <c r="S91" i="4" s="1"/>
  <c r="F92" i="4"/>
  <c r="O156" i="4"/>
  <c r="S155" i="4" s="1"/>
  <c r="F156" i="4"/>
  <c r="O214" i="4"/>
  <c r="S211" i="4" s="1"/>
  <c r="F56" i="4"/>
  <c r="O57" i="4"/>
  <c r="S56" i="4" s="1"/>
  <c r="F60" i="4"/>
  <c r="O61" i="4"/>
  <c r="S60" i="4" s="1"/>
  <c r="F64" i="4"/>
  <c r="O65" i="4"/>
  <c r="S64" i="4" s="1"/>
  <c r="F68" i="4"/>
  <c r="O69" i="4"/>
  <c r="S68" i="4" s="1"/>
  <c r="O72" i="4"/>
  <c r="S71" i="4" s="1"/>
  <c r="O96" i="4"/>
  <c r="F96" i="4"/>
  <c r="O100" i="4"/>
  <c r="S99" i="4" s="1"/>
  <c r="F100" i="4"/>
  <c r="O104" i="4"/>
  <c r="S103" i="4" s="1"/>
  <c r="F104" i="4"/>
  <c r="O108" i="4"/>
  <c r="S107" i="4" s="1"/>
  <c r="F108" i="4"/>
  <c r="O112" i="4"/>
  <c r="S111" i="4" s="1"/>
  <c r="F112" i="4"/>
  <c r="O116" i="4"/>
  <c r="S115" i="4" s="1"/>
  <c r="F116" i="4"/>
  <c r="O120" i="4"/>
  <c r="S119" i="4" s="1"/>
  <c r="F120" i="4"/>
  <c r="O124" i="4"/>
  <c r="S123" i="4" s="1"/>
  <c r="F124" i="4"/>
  <c r="F81" i="4"/>
  <c r="O82" i="4"/>
  <c r="S81" i="4" s="1"/>
  <c r="O86" i="4"/>
  <c r="S85" i="4" s="1"/>
  <c r="O90" i="4"/>
  <c r="S89" i="4" s="1"/>
  <c r="O94" i="4"/>
  <c r="S93" i="4" s="1"/>
  <c r="O98" i="4"/>
  <c r="S97" i="4" s="1"/>
  <c r="O102" i="4"/>
  <c r="S101" i="4" s="1"/>
  <c r="O106" i="4"/>
  <c r="S105" i="4" s="1"/>
  <c r="O110" i="4"/>
  <c r="O114" i="4"/>
  <c r="S113" i="4" s="1"/>
  <c r="O118" i="4"/>
  <c r="S117" i="4" s="1"/>
  <c r="O122" i="4"/>
  <c r="S121" i="4" s="1"/>
  <c r="O126" i="4"/>
  <c r="S125" i="4" s="1"/>
  <c r="O130" i="4"/>
  <c r="S129" i="4" s="1"/>
  <c r="O134" i="4"/>
  <c r="S133" i="4" s="1"/>
  <c r="O138" i="4"/>
  <c r="S137" i="4" s="1"/>
  <c r="O142" i="4"/>
  <c r="S141" i="4" s="1"/>
  <c r="O146" i="4"/>
  <c r="S145" i="4" s="1"/>
  <c r="O150" i="4"/>
  <c r="S149" i="4" s="1"/>
  <c r="O154" i="4"/>
  <c r="S153" i="4" s="1"/>
  <c r="O181" i="4"/>
  <c r="S180" i="4" s="1"/>
  <c r="F181" i="4"/>
  <c r="O185" i="4"/>
  <c r="S184" i="4" s="1"/>
  <c r="F185" i="4"/>
  <c r="O189" i="4"/>
  <c r="S188" i="4" s="1"/>
  <c r="F189" i="4"/>
  <c r="O193" i="4"/>
  <c r="S192" i="4" s="1"/>
  <c r="F193" i="4"/>
  <c r="O197" i="4"/>
  <c r="S196" i="4" s="1"/>
  <c r="F197" i="4"/>
  <c r="O201" i="4"/>
  <c r="S200" i="4" s="1"/>
  <c r="F201" i="4"/>
  <c r="O205" i="4"/>
  <c r="S204" i="4" s="1"/>
  <c r="F205" i="4"/>
  <c r="O209" i="4"/>
  <c r="F209" i="4"/>
  <c r="D213" i="4"/>
  <c r="B213" i="4"/>
  <c r="F213" i="4" s="1"/>
  <c r="D336" i="4"/>
  <c r="A336" i="4"/>
  <c r="O336" i="4"/>
  <c r="S5" i="4" s="1"/>
  <c r="F347" i="4"/>
  <c r="O347" i="4"/>
  <c r="S346" i="4" s="1"/>
  <c r="O93" i="4"/>
  <c r="S92" i="4" s="1"/>
  <c r="O97" i="4"/>
  <c r="S96" i="4" s="1"/>
  <c r="O101" i="4"/>
  <c r="S100" i="4" s="1"/>
  <c r="O105" i="4"/>
  <c r="S104" i="4" s="1"/>
  <c r="O109" i="4"/>
  <c r="S108" i="4" s="1"/>
  <c r="O113" i="4"/>
  <c r="S112" i="4" s="1"/>
  <c r="O117" i="4"/>
  <c r="S116" i="4" s="1"/>
  <c r="O121" i="4"/>
  <c r="S120" i="4" s="1"/>
  <c r="O125" i="4"/>
  <c r="S124" i="4" s="1"/>
  <c r="O129" i="4"/>
  <c r="S128" i="4" s="1"/>
  <c r="O133" i="4"/>
  <c r="S132" i="4" s="1"/>
  <c r="O137" i="4"/>
  <c r="S136" i="4" s="1"/>
  <c r="O141" i="4"/>
  <c r="S140" i="4" s="1"/>
  <c r="O145" i="4"/>
  <c r="S144" i="4" s="1"/>
  <c r="O149" i="4"/>
  <c r="S148" i="4" s="1"/>
  <c r="O153" i="4"/>
  <c r="O157" i="4"/>
  <c r="S156" i="4" s="1"/>
  <c r="F157" i="4"/>
  <c r="O159" i="4"/>
  <c r="S158" i="4" s="1"/>
  <c r="F159" i="4"/>
  <c r="O161" i="4"/>
  <c r="S160" i="4" s="1"/>
  <c r="F161" i="4"/>
  <c r="O163" i="4"/>
  <c r="S162" i="4" s="1"/>
  <c r="F163" i="4"/>
  <c r="O165" i="4"/>
  <c r="S164" i="4" s="1"/>
  <c r="F165" i="4"/>
  <c r="O167" i="4"/>
  <c r="S166" i="4" s="1"/>
  <c r="F167" i="4"/>
  <c r="O169" i="4"/>
  <c r="S168" i="4" s="1"/>
  <c r="F169" i="4"/>
  <c r="O171" i="4"/>
  <c r="S170" i="4" s="1"/>
  <c r="F171" i="4"/>
  <c r="O173" i="4"/>
  <c r="S172" i="4" s="1"/>
  <c r="F173" i="4"/>
  <c r="O175" i="4"/>
  <c r="S174" i="4" s="1"/>
  <c r="F175" i="4"/>
  <c r="O177" i="4"/>
  <c r="S176" i="4" s="1"/>
  <c r="F177" i="4"/>
  <c r="O179" i="4"/>
  <c r="S178" i="4" s="1"/>
  <c r="F179" i="4"/>
  <c r="O182" i="4"/>
  <c r="S181" i="4" s="1"/>
  <c r="F182" i="4"/>
  <c r="O186" i="4"/>
  <c r="S185" i="4" s="1"/>
  <c r="F186" i="4"/>
  <c r="O190" i="4"/>
  <c r="S189" i="4" s="1"/>
  <c r="F190" i="4"/>
  <c r="O194" i="4"/>
  <c r="S193" i="4" s="1"/>
  <c r="F194" i="4"/>
  <c r="O198" i="4"/>
  <c r="S197" i="4" s="1"/>
  <c r="F198" i="4"/>
  <c r="O202" i="4"/>
  <c r="S201" i="4" s="1"/>
  <c r="F202" i="4"/>
  <c r="O206" i="4"/>
  <c r="S205" i="4" s="1"/>
  <c r="F206" i="4"/>
  <c r="O210" i="4"/>
  <c r="S209" i="4" s="1"/>
  <c r="F210" i="4"/>
  <c r="B230" i="4"/>
  <c r="B246" i="4"/>
  <c r="F405" i="4"/>
  <c r="O405" i="4"/>
  <c r="S404" i="4" s="1"/>
  <c r="O79" i="4"/>
  <c r="S78" i="4" s="1"/>
  <c r="O83" i="4"/>
  <c r="S82" i="4" s="1"/>
  <c r="O87" i="4"/>
  <c r="S86" i="4" s="1"/>
  <c r="O91" i="4"/>
  <c r="S90" i="4" s="1"/>
  <c r="O95" i="4"/>
  <c r="S94" i="4" s="1"/>
  <c r="O99" i="4"/>
  <c r="S98" i="4" s="1"/>
  <c r="O103" i="4"/>
  <c r="S102" i="4" s="1"/>
  <c r="O107" i="4"/>
  <c r="S106" i="4" s="1"/>
  <c r="O111" i="4"/>
  <c r="S110" i="4" s="1"/>
  <c r="O115" i="4"/>
  <c r="S114" i="4" s="1"/>
  <c r="O119" i="4"/>
  <c r="S118" i="4" s="1"/>
  <c r="O123" i="4"/>
  <c r="S122" i="4" s="1"/>
  <c r="O127" i="4"/>
  <c r="O131" i="4"/>
  <c r="S130" i="4" s="1"/>
  <c r="O135" i="4"/>
  <c r="S134" i="4" s="1"/>
  <c r="O139" i="4"/>
  <c r="S138" i="4" s="1"/>
  <c r="O143" i="4"/>
  <c r="O147" i="4"/>
  <c r="S146" i="4" s="1"/>
  <c r="O151" i="4"/>
  <c r="S150" i="4" s="1"/>
  <c r="O155" i="4"/>
  <c r="S154" i="4" s="1"/>
  <c r="O158" i="4"/>
  <c r="S157" i="4" s="1"/>
  <c r="F158" i="4"/>
  <c r="O160" i="4"/>
  <c r="S159" i="4" s="1"/>
  <c r="F160" i="4"/>
  <c r="O162" i="4"/>
  <c r="S161" i="4" s="1"/>
  <c r="F162" i="4"/>
  <c r="O164" i="4"/>
  <c r="S163" i="4" s="1"/>
  <c r="F164" i="4"/>
  <c r="O166" i="4"/>
  <c r="S165" i="4" s="1"/>
  <c r="F166" i="4"/>
  <c r="O168" i="4"/>
  <c r="S167" i="4" s="1"/>
  <c r="F168" i="4"/>
  <c r="O170" i="4"/>
  <c r="S169" i="4" s="1"/>
  <c r="F170" i="4"/>
  <c r="O172" i="4"/>
  <c r="S171" i="4" s="1"/>
  <c r="F172" i="4"/>
  <c r="O174" i="4"/>
  <c r="S173" i="4" s="1"/>
  <c r="F174" i="4"/>
  <c r="O176" i="4"/>
  <c r="S175" i="4" s="1"/>
  <c r="F176" i="4"/>
  <c r="O178" i="4"/>
  <c r="S177" i="4" s="1"/>
  <c r="F178" i="4"/>
  <c r="O180" i="4"/>
  <c r="S179" i="4" s="1"/>
  <c r="F180" i="4"/>
  <c r="O184" i="4"/>
  <c r="S183" i="4" s="1"/>
  <c r="F184" i="4"/>
  <c r="O188" i="4"/>
  <c r="S187" i="4" s="1"/>
  <c r="F188" i="4"/>
  <c r="O192" i="4"/>
  <c r="S191" i="4" s="1"/>
  <c r="F192" i="4"/>
  <c r="O196" i="4"/>
  <c r="S195" i="4" s="1"/>
  <c r="F196" i="4"/>
  <c r="O200" i="4"/>
  <c r="S199" i="4" s="1"/>
  <c r="F200" i="4"/>
  <c r="O204" i="4"/>
  <c r="S203" i="4" s="1"/>
  <c r="F204" i="4"/>
  <c r="O208" i="4"/>
  <c r="S206" i="4" s="1"/>
  <c r="F208" i="4"/>
  <c r="B222" i="4"/>
  <c r="B238" i="4"/>
  <c r="F355" i="4"/>
  <c r="O355" i="4"/>
  <c r="S354" i="4" s="1"/>
  <c r="F401" i="4"/>
  <c r="O401" i="4"/>
  <c r="O337" i="4"/>
  <c r="S336" i="4" s="1"/>
  <c r="O341" i="4"/>
  <c r="S340" i="4" s="1"/>
  <c r="O345" i="4"/>
  <c r="O404" i="4"/>
  <c r="S403" i="4" s="1"/>
  <c r="O348" i="4"/>
  <c r="S347" i="4" s="1"/>
  <c r="O356" i="4"/>
  <c r="S355" i="4" s="1"/>
  <c r="O346" i="4"/>
  <c r="S345" i="4" s="1"/>
  <c r="O349" i="4"/>
  <c r="S348" i="4" s="1"/>
  <c r="O354" i="4"/>
  <c r="S353" i="4" s="1"/>
  <c r="O357" i="4"/>
  <c r="S356" i="4" s="1"/>
  <c r="O380" i="4"/>
  <c r="O381" i="4"/>
  <c r="S380" i="4" s="1"/>
  <c r="O384" i="4"/>
  <c r="S383" i="4" s="1"/>
  <c r="O385" i="4"/>
  <c r="S384" i="4" s="1"/>
  <c r="O388" i="4"/>
  <c r="S387" i="4" s="1"/>
  <c r="O389" i="4"/>
  <c r="S388" i="4" s="1"/>
  <c r="O392" i="4"/>
  <c r="S391" i="4" s="1"/>
  <c r="O393" i="4"/>
  <c r="S392" i="4" s="1"/>
  <c r="O396" i="4"/>
  <c r="S395" i="4" s="1"/>
  <c r="O397" i="4"/>
  <c r="S396" i="4" s="1"/>
  <c r="O400" i="4"/>
  <c r="S399" i="4" s="1"/>
  <c r="F419" i="4"/>
  <c r="O419" i="4"/>
  <c r="S418" i="4" s="1"/>
  <c r="F423" i="4"/>
  <c r="O423" i="4"/>
  <c r="S422" i="4" s="1"/>
  <c r="O408" i="4"/>
  <c r="S407" i="4" s="1"/>
  <c r="O429" i="4"/>
  <c r="S428" i="4" s="1"/>
  <c r="O458" i="4"/>
  <c r="S457" i="4" s="1"/>
  <c r="F363" i="4"/>
  <c r="F367" i="4"/>
  <c r="F371" i="4"/>
  <c r="F375" i="4"/>
  <c r="F379" i="4"/>
  <c r="F383" i="4"/>
  <c r="F387" i="4"/>
  <c r="F391" i="4"/>
  <c r="F395" i="4"/>
  <c r="F399" i="4"/>
  <c r="F403" i="4"/>
  <c r="F406" i="4"/>
  <c r="O411" i="4"/>
  <c r="S410" i="4" s="1"/>
  <c r="F413" i="4"/>
  <c r="F422" i="4"/>
  <c r="O431" i="4"/>
  <c r="S430" i="4" s="1"/>
  <c r="O436" i="4"/>
  <c r="O440" i="4"/>
  <c r="S439" i="4" s="1"/>
  <c r="O444" i="4"/>
  <c r="S443" i="4" s="1"/>
  <c r="O448" i="4"/>
  <c r="S447" i="4" s="1"/>
  <c r="O452" i="4"/>
  <c r="S451" i="4" s="1"/>
  <c r="O456" i="4"/>
  <c r="S455" i="4" s="1"/>
  <c r="O460" i="4"/>
  <c r="S459" i="4" s="1"/>
  <c r="S208" i="4" l="1"/>
  <c r="S207" i="4"/>
</calcChain>
</file>

<file path=xl/sharedStrings.xml><?xml version="1.0" encoding="utf-8"?>
<sst xmlns="http://schemas.openxmlformats.org/spreadsheetml/2006/main" count="10346" uniqueCount="1476">
  <si>
    <t>ОАО ЗАВОД АВИАЦИОННЫХ ПРОФИЛЕЙ И ПРОКАТА</t>
  </si>
  <si>
    <t>Наш постоянный складской ассортимент: листы и плиты АМГ6</t>
  </si>
  <si>
    <t>Материал</t>
  </si>
  <si>
    <t>Размер, mm</t>
  </si>
  <si>
    <t>АМГ6БМ АТП</t>
  </si>
  <si>
    <t>≠</t>
  </si>
  <si>
    <t>1200×3000</t>
  </si>
  <si>
    <t>АМГ6М АТП</t>
  </si>
  <si>
    <t>1500×3000</t>
  </si>
  <si>
    <t>1200х3000</t>
  </si>
  <si>
    <t>АМГ6БМ</t>
  </si>
  <si>
    <t>1200×4000</t>
  </si>
  <si>
    <t>АМГ6М</t>
  </si>
  <si>
    <t>1500х3000</t>
  </si>
  <si>
    <t>АМГ6БАТП</t>
  </si>
  <si>
    <t>АМГ6 АТП</t>
  </si>
  <si>
    <t>1500×3500</t>
  </si>
  <si>
    <t>1000×2000</t>
  </si>
  <si>
    <t>2000×3500</t>
  </si>
  <si>
    <t>АМГ6НПП</t>
  </si>
  <si>
    <t>АМГ6</t>
  </si>
  <si>
    <t>АМГ6Б</t>
  </si>
  <si>
    <t>1500×4000</t>
  </si>
  <si>
    <t>2000×3000</t>
  </si>
  <si>
    <t>1200×2250</t>
  </si>
  <si>
    <t>1800×2400</t>
  </si>
  <si>
    <t>1100×2200</t>
  </si>
  <si>
    <t>1900×2500</t>
  </si>
  <si>
    <t>1300×2700</t>
  </si>
  <si>
    <t>1700×2700</t>
  </si>
  <si>
    <t>2000×2000</t>
  </si>
  <si>
    <t>1800×2700</t>
  </si>
  <si>
    <t>2000×4000</t>
  </si>
  <si>
    <t>1200×2200</t>
  </si>
  <si>
    <t>2000×2500</t>
  </si>
  <si>
    <t>2000×5000</t>
  </si>
  <si>
    <t>1000×3000</t>
  </si>
  <si>
    <t>2200×2200</t>
  </si>
  <si>
    <t>1600×2500</t>
  </si>
  <si>
    <t>1200×2000</t>
  </si>
  <si>
    <t>1600×3200</t>
  </si>
  <si>
    <t>2200×4400</t>
  </si>
  <si>
    <t>1200×2500</t>
  </si>
  <si>
    <t>1300×2600</t>
  </si>
  <si>
    <t>1500×2000</t>
  </si>
  <si>
    <t>1600×3000</t>
  </si>
  <si>
    <t>1300×2300</t>
  </si>
  <si>
    <t>Для перевозок автотранспортными компаниями требуйте обрешётку!</t>
  </si>
  <si>
    <t>Некоторые размеры  листов и плит,  указанные как 1200, 1500 и 3000 могут быть по сертификатам 1250, 1550 и 3050, 
и даже 3100 соответственно; фактическая ширина и длина по ГОСТам. БОльший габарит гораздо экономичнее для раскроя на заготовки. Текущий склад всегда можно скачать с AOZAPP.RU
На складе есть листы и плиты по ОСТам, в складской таблице (на AOZAPP.RU) выделены пометкой "ОСТ"</t>
  </si>
  <si>
    <t>Вы можете у нас заказатьотрезкузаготовок от ≠8мм (резка от ≠3мм) в Москве и Ижевске.
Плиты можем нарезать  в "полосочку", как вдоль, так и поперёк. Затем можем и на "кубики", одинаковые.</t>
  </si>
  <si>
    <t>Выравнивание символов и размеров не доделано!!!</t>
  </si>
  <si>
    <t>Название ярлыков?</t>
  </si>
  <si>
    <t>Нарезаем "кубики" в размер. ±0.1mm</t>
  </si>
  <si>
    <t>Габариты плит везде указаны согласно сертификатов, фактическая ширина и длина по ГОСТу</t>
  </si>
  <si>
    <t>При заказе листов необходимо учитывать наличие плакировки. Гальваника и плакировка трудно совместимы.</t>
  </si>
  <si>
    <r>
      <rPr>
        <b/>
        <sz val="20"/>
        <rFont val="Calibri"/>
        <family val="2"/>
        <charset val="204"/>
      </rPr>
      <t>Внимание!!! Проволоку от</t>
    </r>
    <r>
      <rPr>
        <b/>
        <sz val="20"/>
        <rFont val="Arial Narrow"/>
        <family val="2"/>
        <charset val="204"/>
      </rPr>
      <t>Ø</t>
    </r>
    <r>
      <rPr>
        <b/>
        <sz val="20"/>
        <rFont val="Arial Narrow"/>
        <family val="2"/>
        <charset val="204"/>
      </rPr>
      <t>2-3mm и ленты отматываем!!! 
Латунные и медные листы/плиты режем и отрезаем</t>
    </r>
  </si>
  <si>
    <r>
      <rPr>
        <sz val="16"/>
        <rFont val="Calibri"/>
        <family val="2"/>
        <charset val="204"/>
      </rPr>
      <t>Уважаем труд наших покупателей. Действует интересная система скидок. Уровень цен/скидок</t>
    </r>
    <r>
      <rPr>
        <sz val="16"/>
        <rFont val="Arial Narrow"/>
        <family val="2"/>
        <charset val="204"/>
      </rPr>
      <t>—</t>
    </r>
    <r>
      <rPr>
        <sz val="16"/>
        <rFont val="Calibri"/>
        <family val="2"/>
        <charset val="204"/>
      </rPr>
      <t>вопрос обсуждаемый, по результатам переговоров и с учетом пожеланий. Если Вы дочитали до этого места</t>
    </r>
    <r>
      <rPr>
        <sz val="16"/>
        <rFont val="Arial Narrow"/>
        <family val="2"/>
        <charset val="204"/>
      </rPr>
      <t>—</t>
    </r>
    <r>
      <rPr>
        <sz val="16"/>
        <rFont val="Arial Narrow"/>
        <family val="2"/>
        <charset val="204"/>
      </rPr>
      <t>наш сувенир. Оформление документов с синими печатями в месте получения. БЫСТРАЯ погрузка  подготовленного за 1-3 дня заказа в открытый транспорт, возможно и в закрытый. На наших складах можно ознакомиться с металлом и сертификатами, убедиться в качестве и провести переговоры. Мы заинтересованы в долгосрочных отношениях с каждым, и всегда стараемся пойти навстречу.</t>
    </r>
  </si>
  <si>
    <t>Н а ш    м е т а л л    б е р у т    н а     в о о р у ж е н и е !</t>
  </si>
  <si>
    <t>"АВИАТЕХПРИЁМКА" (АТП) - это дополнительная проверка при производстве и гарантия качества.</t>
  </si>
  <si>
    <r>
      <rPr>
        <b/>
        <u/>
        <sz val="16"/>
        <rFont val="Arial Narrow"/>
        <family val="2"/>
        <charset val="204"/>
      </rPr>
      <t>Производим</t>
    </r>
    <r>
      <rPr>
        <b/>
        <sz val="16"/>
        <rFont val="Arial Narrow"/>
        <family val="2"/>
        <charset val="204"/>
      </rPr>
      <t>высокоскоростную механическую отрезку (фрезой)  и порезку</t>
    </r>
    <r>
      <rPr>
        <b/>
        <sz val="16"/>
        <rFont val="Arial Narrow"/>
        <family val="2"/>
        <charset val="204"/>
      </rPr>
      <t>в размер цветного проката толщиной до ≠355mm с точностью до ±0,1mm, кругов до Ø500mm с точностью до  ±0,1-1mm, возможно в Вашем присутствии. Для понимания истории происхождения металлопроката, рекомендуем направлять копии сертификатов на заводы-изготовители для проверки, особенно Ti.</t>
    </r>
  </si>
  <si>
    <t>Наш складской ассортимент плит "для авиации" из AL сплавов:
Д16ЧТ, Д19ЧТ, 1163Т, АК4-1ЧТ, В95ОЧ и В95ПЧ с Т.О. №1, 2 и 3</t>
  </si>
  <si>
    <t>В95ОЧАТ2В</t>
  </si>
  <si>
    <t>В95ОЧАТ2</t>
  </si>
  <si>
    <t>1500×5000</t>
  </si>
  <si>
    <t>В95ПЧТ2</t>
  </si>
  <si>
    <t>В95ПЧАТ2В</t>
  </si>
  <si>
    <t>В95ПЧТ2 АТП</t>
  </si>
  <si>
    <t>Д16ЧАТ</t>
  </si>
  <si>
    <t>Д16ЧАТ АТП</t>
  </si>
  <si>
    <t>Д16ЧАТВ АТП</t>
  </si>
  <si>
    <t>Д19ЧАТ АТП</t>
  </si>
  <si>
    <t>1200×3500</t>
  </si>
  <si>
    <t>Д16ЧТ АТП</t>
  </si>
  <si>
    <t>1163Т АТП</t>
  </si>
  <si>
    <t>1700х6000</t>
  </si>
  <si>
    <t>В95ПЧТ1 АТП</t>
  </si>
  <si>
    <t>1200×5000</t>
  </si>
  <si>
    <t>1500×3600</t>
  </si>
  <si>
    <t>1000×6000</t>
  </si>
  <si>
    <t>1200×5500</t>
  </si>
  <si>
    <t>В95ПЧБТ2 АТП</t>
  </si>
  <si>
    <t>Плита АК4-1ЧТ 100*1550*3100</t>
  </si>
  <si>
    <t>1500×7000</t>
  </si>
  <si>
    <t>1500×3550</t>
  </si>
  <si>
    <t>Плита АК4-1ЧТ 25*1260*1340 АТП</t>
  </si>
  <si>
    <t>В95ПЧТ3 АТП</t>
  </si>
  <si>
    <t>Плита АК4-1ЧТ 25*1500*3100 АТП</t>
  </si>
  <si>
    <t>Плита АК4-1ЧТ 25*1550*3100 АТП</t>
  </si>
  <si>
    <t>1700×6000</t>
  </si>
  <si>
    <t>Плита АК4-1ЧТ 25*1560*1150 АТП</t>
  </si>
  <si>
    <t>В95ОЧТ2.АТП</t>
  </si>
  <si>
    <t>1500×7500</t>
  </si>
  <si>
    <t>1500×6500</t>
  </si>
  <si>
    <t>1550×3550</t>
  </si>
  <si>
    <t>Плита АК4-1ЧТ 25*1560*1560 АТП</t>
  </si>
  <si>
    <t>1000×7500</t>
  </si>
  <si>
    <t>Плита АК4-1ЧТ 25*1560*780 АТП</t>
  </si>
  <si>
    <t>1600×6000</t>
  </si>
  <si>
    <t>Плита АК4-1ЧТ 25*1570*1100 АТП</t>
  </si>
  <si>
    <t>1550×3600</t>
  </si>
  <si>
    <t>Плита АК4-1ЧТ 25*1590*1150 АТП</t>
  </si>
  <si>
    <t>Плита АК4-1ЧТ 30*1250*3100 АТП (ЧТ1)</t>
  </si>
  <si>
    <t>В95ОЧТ3.АТП</t>
  </si>
  <si>
    <t>1700×6500</t>
  </si>
  <si>
    <t>Плита АК4-1ЧТ 30*1320*1600 АТП</t>
  </si>
  <si>
    <t>15 есть</t>
  </si>
  <si>
    <t>72 есть</t>
  </si>
  <si>
    <t>Плита АК4-1ЧТ 30*1320*340 АТП</t>
  </si>
  <si>
    <t>86 такие не проходили, убрать??</t>
  </si>
  <si>
    <t>Плита АК4-1ЧТ 30*1320*850 АТП</t>
  </si>
  <si>
    <t>Плита АК4-1ЧТ 30*1500*2500 АТП</t>
  </si>
  <si>
    <t>АК4-1ЧТ.АТП</t>
  </si>
  <si>
    <r>
      <rPr>
        <b/>
        <sz val="12.5"/>
        <color rgb="FF000000"/>
        <rFont val="Arial Narrow"/>
        <family val="2"/>
        <charset val="204"/>
      </rPr>
      <t>1500×</t>
    </r>
    <r>
      <rPr>
        <b/>
        <sz val="12.5"/>
        <color rgb="FF000000"/>
        <rFont val="Arial Narrow"/>
        <family val="2"/>
        <charset val="204"/>
      </rPr>
      <t>3000</t>
    </r>
  </si>
  <si>
    <t>1800×6000</t>
  </si>
  <si>
    <t>1250×3100</t>
  </si>
  <si>
    <t>1200×3100</t>
  </si>
  <si>
    <t>Плита АК4-1ЧТ 30*1500*3100 АТП</t>
  </si>
  <si>
    <t>1500×3100</t>
  </si>
  <si>
    <t>АК4-1Т1</t>
  </si>
  <si>
    <t>1300×7000</t>
  </si>
  <si>
    <t>Плита АК4-1ЧТ 30*1550*2500 АТП</t>
  </si>
  <si>
    <r>
      <rPr>
        <b/>
        <sz val="12.5"/>
        <color rgb="FF000000"/>
        <rFont val="Arial Narrow"/>
        <family val="2"/>
        <charset val="204"/>
      </rPr>
      <t>1000×</t>
    </r>
    <r>
      <rPr>
        <b/>
        <sz val="12.5"/>
        <color rgb="FF000000"/>
        <rFont val="Arial Narrow"/>
        <family val="2"/>
        <charset val="204"/>
      </rPr>
      <t>6500</t>
    </r>
  </si>
  <si>
    <t>1000х7000</t>
  </si>
  <si>
    <t>Плита АК4-1ЧТ 30*1550*2650 АТП</t>
  </si>
  <si>
    <t>1550х3600</t>
  </si>
  <si>
    <t>1500х3600</t>
  </si>
  <si>
    <t>Плита АК4-1ЧТ 30*1550*3100 АТП</t>
  </si>
  <si>
    <t>1550×3100</t>
  </si>
  <si>
    <t>Плита АК4-1ЧТ 30*1550*3600 АТП</t>
  </si>
  <si>
    <t>Плита АК4-1ЧТ 30*1550*4850 АТП</t>
  </si>
  <si>
    <t>1600х6000</t>
  </si>
  <si>
    <t>1250×2500</t>
  </si>
  <si>
    <t>Плита АК4-1ЧТ 30*1590*2600 АТП</t>
  </si>
  <si>
    <t>Плита АК4-1ЧТ 30*1600*1240 АТП</t>
  </si>
  <si>
    <r>
      <rPr>
        <b/>
        <sz val="12.5"/>
        <color rgb="FF000000"/>
        <rFont val="Calibri"/>
        <family val="2"/>
        <charset val="204"/>
      </rPr>
      <t>1500</t>
    </r>
    <r>
      <rPr>
        <b/>
        <sz val="12.5"/>
        <color rgb="FF000000"/>
        <rFont val="Arial Narrow"/>
        <family val="2"/>
        <charset val="204"/>
      </rPr>
      <t>×</t>
    </r>
    <r>
      <rPr>
        <b/>
        <sz val="12.5"/>
        <color rgb="FF000000"/>
        <rFont val="Arial Narrow"/>
        <family val="2"/>
        <charset val="204"/>
      </rPr>
      <t>3100</t>
    </r>
  </si>
  <si>
    <t>1500×4500</t>
  </si>
  <si>
    <t>Плита АК4-1ЧТ 30*1600*2290 АТП</t>
  </si>
  <si>
    <r>
      <rPr>
        <b/>
        <sz val="12.5"/>
        <color rgb="FF000000"/>
        <rFont val="Calibri"/>
        <family val="2"/>
        <charset val="204"/>
      </rPr>
      <t>1550</t>
    </r>
    <r>
      <rPr>
        <b/>
        <sz val="12.5"/>
        <color rgb="FF000000"/>
        <rFont val="Arial Narrow"/>
        <family val="2"/>
        <charset val="204"/>
      </rPr>
      <t>×</t>
    </r>
    <r>
      <rPr>
        <b/>
        <sz val="12.5"/>
        <color rgb="FF000000"/>
        <rFont val="Arial Narrow"/>
        <family val="2"/>
        <charset val="204"/>
      </rPr>
      <t>3600</t>
    </r>
  </si>
  <si>
    <t>спл. 1915</t>
  </si>
  <si>
    <t>Плита АК4-1ЧТ 30*1600*3100 АТП</t>
  </si>
  <si>
    <t>1500х7000</t>
  </si>
  <si>
    <t>Плита АК4-1ЧТ 30*1600*900 АТП</t>
  </si>
  <si>
    <t>Плита АК4-1ЧТ 30*1620*4240 АТП</t>
  </si>
  <si>
    <t>Плита АК4-1ЧТ 30*1800*2500 АТП</t>
  </si>
  <si>
    <t>Плита АК4-1ЧТ 35 АТП отр.</t>
  </si>
  <si>
    <t>Плита АК4-1ЧТ 35*1205*1235 АТП</t>
  </si>
  <si>
    <t>Плита АК4-1ЧТ 35*1350*1110 АТП</t>
  </si>
  <si>
    <t>Плита АК4-1ЧТ 35*1390*600 АТП</t>
  </si>
  <si>
    <t>Плита АК4-1ЧТ 35*1390*920</t>
  </si>
  <si>
    <t>Плита АК4-1ЧТ 35*1500*3100 АТП</t>
  </si>
  <si>
    <t>Плита АК4-1ЧТ 35*1550*3100 АТП</t>
  </si>
  <si>
    <t>Плита АК4-1ЧТ 35*1570*1410 АТП</t>
  </si>
  <si>
    <t>Плита АК4-1ЧТ 35*1570*590 АТП</t>
  </si>
  <si>
    <t>Плита АК4-1ЧТ 35*1580*1110 АТП</t>
  </si>
  <si>
    <t>Плита АК4-1ЧТ 35*1580*2720 АТП</t>
  </si>
  <si>
    <t>Плита АК4-1ЧТ 35*1600*2260 АТП</t>
  </si>
  <si>
    <t>Плита АК4-1ЧТ 40  АТП</t>
  </si>
  <si>
    <t>Плита АК4-1ЧТ 40*1480*690 АТП</t>
  </si>
  <si>
    <t>Плита АК4-1ЧТ 40*1550*3100 АТП</t>
  </si>
  <si>
    <t>Плита АК4-1ЧТ 40*1550*3600 АТП</t>
  </si>
  <si>
    <t>Плита АК4-1ЧТ 40*1600*1620 АТП</t>
  </si>
  <si>
    <t>Плита АК4-1ЧТ 40*1610*1620 АТП</t>
  </si>
  <si>
    <t>Плита АК4-1ЧТ 40*1620*1310 АТП</t>
  </si>
  <si>
    <t>Плита АК4-1ЧТ 40*1620*880 АТП</t>
  </si>
  <si>
    <t>Плита АК4-1ЧТ 40*1620*970 АТП</t>
  </si>
  <si>
    <t>Плита АК4-1ЧТ 40*1630*2100 АТП</t>
  </si>
  <si>
    <t>Плита АК4-1ЧТ 40*1700*4410 АТП</t>
  </si>
  <si>
    <t>Плита АК4-1ЧТ 40*1700*6000 АТП</t>
  </si>
  <si>
    <t>Плита АК4-1ЧТ 40*1750*1500 АТП</t>
  </si>
  <si>
    <t>Плита АК4-1ЧТ 40*1750*1990 АТП</t>
  </si>
  <si>
    <t>Плита АК4-1ЧТ 40*1750*2570</t>
  </si>
  <si>
    <t>Плита АК4-1ЧТ 40*1750*2760 АТП</t>
  </si>
  <si>
    <t>Плита АК4-1ЧТ 40*1750*3010 АТП</t>
  </si>
  <si>
    <t>Плита АК4-1ЧТ 40*1750*3040 АТП</t>
  </si>
  <si>
    <t>Плита АК4-1ЧТ 40*335*1570 АТП</t>
  </si>
  <si>
    <t>Плита АК4-1ЧТ 40*350*3610-</t>
  </si>
  <si>
    <t>Плита АК4-1ЧТ 40*430*3000 АТП</t>
  </si>
  <si>
    <t>Плита АК4-1ЧТ 40*490*1090 АТП</t>
  </si>
  <si>
    <t>Плита АК4-1ЧТ 40*490*2890 АТП</t>
  </si>
  <si>
    <t>Плита АК4-1ЧТ 40*490*790 АТП</t>
  </si>
  <si>
    <t>Плита АК4-1ЧТ 40*500*1970 АТП</t>
  </si>
  <si>
    <t>Плита АК4-1ЧТ 40*500*3000 АТП</t>
  </si>
  <si>
    <t>Плита АК4-1ЧТ 40*820*1310 АТП</t>
  </si>
  <si>
    <t>Плита АК4-1ЧТ 40*940*880 АТП</t>
  </si>
  <si>
    <t>Плита АК4-1ЧТ 45 АТП отр.</t>
  </si>
  <si>
    <t>Плита АК4-1ЧТ 45*1510*3710 АТП</t>
  </si>
  <si>
    <t>Плита АК4-1ЧТ 45*1520*2710 АТП</t>
  </si>
  <si>
    <t>Плита АК4-1ЧТ 45*1550*3100 АТП</t>
  </si>
  <si>
    <t>Плита АК4-1ЧТ 45*1550*3600 АТП</t>
  </si>
  <si>
    <t>Плита АК4-1ЧТ 45*1600*1220 АТП</t>
  </si>
  <si>
    <t>Плита АК4-1ЧТ 45*1600*1390 АТП</t>
  </si>
  <si>
    <t>Плита АК4-1ЧТ 45*1600*1610 АТП</t>
  </si>
  <si>
    <t>Плита АК4-1ЧТ 45*1600*2100 АТП</t>
  </si>
  <si>
    <t>Плита АК4-1ЧТ 45*1600*670 АТП</t>
  </si>
  <si>
    <t>Плита АК4-1ЧТ 45*1610*1050 АТП</t>
  </si>
  <si>
    <t>Плита АК4-1ЧТ 45*1610*1760 АТП</t>
  </si>
  <si>
    <t>Плита АК4-1ЧТ 45*1610*2680 АТП</t>
  </si>
  <si>
    <t>Плита АК4-1ЧТ 45*1610*3410 АТП</t>
  </si>
  <si>
    <t>Плита АК4-1ЧТ 45*1620*2100 АТП</t>
  </si>
  <si>
    <t>Плита АК4-1ЧТ 50*1130*3170 АТП</t>
  </si>
  <si>
    <t>Плита АК4-1ЧТ 50*1310*500 АТП</t>
  </si>
  <si>
    <t>Плита АК4-1ЧТ 50*1380*550 АТП</t>
  </si>
  <si>
    <t>Плита АК4-1ЧТ 50*1500*3600 АТП</t>
  </si>
  <si>
    <t>Плита АК4-1ЧТ 50*1540*3170 АТП</t>
  </si>
  <si>
    <t>Плита АК4-1ЧТ 50*1550*3100 АТП</t>
  </si>
  <si>
    <t>Плита АК4-1ЧТ 50*1550*3600 АТП</t>
  </si>
  <si>
    <t>Плита АК4-1ЧТ 50*1560*340 АТП</t>
  </si>
  <si>
    <t>Плита АК4-1ЧТ 50*1610*1110 АТП</t>
  </si>
  <si>
    <t>Плита АК4-1ЧТ 50*1630*2090 АТП</t>
  </si>
  <si>
    <t>Плита АК4-1ЧТ 50*1630*550 АТП</t>
  </si>
  <si>
    <t>Плита АК4-1ЧТ 50*1700*6000 АТП</t>
  </si>
  <si>
    <t>Плита АК4-1ЧТ 55*1500*3200 АТП</t>
  </si>
  <si>
    <t>Плита АК4-1ЧТ 55*1500*3600 АТП</t>
  </si>
  <si>
    <t>Плита АК4-1ЧТ 55*1520*2710 АТП</t>
  </si>
  <si>
    <t>Плита АК4-1ЧТ 55*1540*1260 АТП</t>
  </si>
  <si>
    <t>Плита АК4-1ЧТ 55*1540*740 АТП</t>
  </si>
  <si>
    <t>Плита АК4-1ЧТ 55*1550*3100 АТП</t>
  </si>
  <si>
    <t>Плита АК4-1ЧТ 55*1550*3600 АТП</t>
  </si>
  <si>
    <t>Плита АК4-1ЧТ 55*1570*3150 АТП</t>
  </si>
  <si>
    <t>Плита АК4-1ЧТ 55*1600*1510 АТП</t>
  </si>
  <si>
    <t>Плита АК4-1ЧТ 55*1600*2790 АТП</t>
  </si>
  <si>
    <t>Плита АК4-1ЧТ 55*1600*3000 АТП</t>
  </si>
  <si>
    <t>Плита АК4-1ЧТ 55*1620*2100 АТП</t>
  </si>
  <si>
    <t>Плита АК4-1ЧТ 60 АТП отр.</t>
  </si>
  <si>
    <t>Плита АК4-1ЧТ 60*100*1480 АТП</t>
  </si>
  <si>
    <t>Плита АК4-1ЧТ 60*1250*3100 АТП</t>
  </si>
  <si>
    <t>Плита АК4-1ЧТ 60*1260*770 АТП</t>
  </si>
  <si>
    <t>Плита АК4-1ЧТ 60*1300*6500 АТП</t>
  </si>
  <si>
    <t>Плита АК4-1ЧТ 60*1310*1050 АТП</t>
  </si>
  <si>
    <t>Плита АК4-1ЧТ 60*1310*1180 АТП</t>
  </si>
  <si>
    <t>Плита АК4-1ЧТ 60*1310*2200 АТП</t>
  </si>
  <si>
    <t>Плита АК4-1ЧТ 60*1310*2700</t>
  </si>
  <si>
    <t>Плита АК4-1ЧТ 60*1320*2740 АТП</t>
  </si>
  <si>
    <t>Плита АК4-1ЧТ 60*1410*770 АТП</t>
  </si>
  <si>
    <t>Плита АК4-1ЧТ 60*1500*3100 АТП</t>
  </si>
  <si>
    <t>Плита АК4-1ЧТ 60*1500*3600 АТП</t>
  </si>
  <si>
    <t>Плита АК4-1ЧТ 60*1550*3100 АТП</t>
  </si>
  <si>
    <t>Плита АК4-1ЧТ 60*1560*1480 АТП</t>
  </si>
  <si>
    <t>Плита АК4-1ЧТ 60*1560*2490 АТП</t>
  </si>
  <si>
    <t>Плита АК4-1ЧТ 60*1580*3160</t>
  </si>
  <si>
    <t>Плита АК4-1ЧТ 60*1600*2410 АТП</t>
  </si>
  <si>
    <t>Плита АК4-1ЧТ 60*1610*1920 АТП</t>
  </si>
  <si>
    <t>Плита АК4-1ЧТ 60*1610*1960 АТП</t>
  </si>
  <si>
    <t>Плита АК4-1ЧТ 60*1610*2720 АТП</t>
  </si>
  <si>
    <t>Плита АК4-1ЧТ 60*1610*770 АТП</t>
  </si>
  <si>
    <t>Плита АК4-1ЧТ 60*1610*910 АТП</t>
  </si>
  <si>
    <t>Плита АК4-1ЧТ 60*1610*950 АТП</t>
  </si>
  <si>
    <t>Плита АК4-1ЧТ 60*225*1480 АТП</t>
  </si>
  <si>
    <t>Плита АК4-1ЧТ 65*1270*1360 АТП</t>
  </si>
  <si>
    <t>Плита АК4-1ЧТ 65*1270*1720 АТП</t>
  </si>
  <si>
    <t>Плита АК4-1ЧТ 65*1500*3100 АТП</t>
  </si>
  <si>
    <t>Плита АК4-1ЧТ 65*1530*2500 АТП</t>
  </si>
  <si>
    <t>Плита АК4-1ЧТ 65*1530*2720 АТП</t>
  </si>
  <si>
    <t>Плита АК4-1ЧТ 65*1530*480 АТП</t>
  </si>
  <si>
    <t>Плита АК4-1ЧТ 65*1550*1750 АТП</t>
  </si>
  <si>
    <t>Плита АК4-1ЧТ 65*1550*2100 АТП</t>
  </si>
  <si>
    <t>Плита АК4-1ЧТ 65*1550*2430 АТП</t>
  </si>
  <si>
    <t>Плита АК4-1ЧТ 65*1550*3100 АТП</t>
  </si>
  <si>
    <t>Плита АК4-1ЧТ 70,5*1500*3600 АТП</t>
  </si>
  <si>
    <t>Плита АК4-1ЧТ 70,5*1550*2270 АТП</t>
  </si>
  <si>
    <t>Плита АК4-1ЧТ 70,5*1550*3120 АТП</t>
  </si>
  <si>
    <t>Плита АК4-1ЧТ 70,5*1550*3550 АТП</t>
  </si>
  <si>
    <t>Плита АК4-1ЧТ 70,5*1550*550 АТП</t>
  </si>
  <si>
    <t>Плита АК4-1ЧТ 70*1500*3500 АТП</t>
  </si>
  <si>
    <t>Плита АК4-1ЧТ 70*1500*3600 АТП</t>
  </si>
  <si>
    <t>Плита АК4-1ЧТ 70*1530*1460 АТП</t>
  </si>
  <si>
    <t>Плита АК4-1ЧТ 70*1550*3100 АТП</t>
  </si>
  <si>
    <t>Плита АК4-1ЧТ 70*1570*1490 АТП</t>
  </si>
  <si>
    <t>Плита АК4-1ЧТ 70*1600*1820 АТП</t>
  </si>
  <si>
    <t>Плита АК4-1ЧТ 70*550*1250 АТП</t>
  </si>
  <si>
    <t>Плита АК4-1ЧТ 71*1200*3100 АТП</t>
  </si>
  <si>
    <t>Плита АК4-1ЧТ 71*1260*990 АТП</t>
  </si>
  <si>
    <t>Плита АК4-1ЧТ 71*1270*510 АТП</t>
  </si>
  <si>
    <t>Плита АК4-1ЧТ 71*1270*720 АТП</t>
  </si>
  <si>
    <t>Плита АК4-1ЧТ 71*1500*3600 АТП</t>
  </si>
  <si>
    <t>Плита АК4-1ЧТ 71*1530*3010 АТП</t>
  </si>
  <si>
    <t>Плита АК4-1ЧТ 71*1530*3420 АТП</t>
  </si>
  <si>
    <t>Плита АК4-1ЧТ 75*1500*3100 АТП</t>
  </si>
  <si>
    <t>Плита АК4-1ЧТ 75*1500*3600 АТП</t>
  </si>
  <si>
    <t>Плита АК4-1ЧТ 75*1540*2820 АТП</t>
  </si>
  <si>
    <t>Плита АК4-1ЧТ 75*1550*2950 АТП</t>
  </si>
  <si>
    <t>Плита АК4-1ЧТ 75*1550*3100 АТП</t>
  </si>
  <si>
    <t>Плита АК4-1ЧТ 75*1550*3550 АТП</t>
  </si>
  <si>
    <t>Плита АК4-1ЧТ 75*1550*5100 АТП</t>
  </si>
  <si>
    <t>Плита АК4-1ЧТ 75*1600*1260 АТП</t>
  </si>
  <si>
    <t>Плита АК4-1ЧТ 75*1600*1540 АТП</t>
  </si>
  <si>
    <t>Плита АК4-1ЧТ 80*1200*3100 АТП</t>
  </si>
  <si>
    <t>Плита АК4-1ЧТ 80*1280*930 АТП</t>
  </si>
  <si>
    <t>Плита АК4-1ЧТ 80*1500*3100 АТП</t>
  </si>
  <si>
    <t>Плита АК4-1ЧТ 80*1500*3600 АТП</t>
  </si>
  <si>
    <t>Плита АК4-1ЧТ 80*1540*1220 АТП</t>
  </si>
  <si>
    <t>Плита АК4-1ЧТ 80*1540*475 АТП</t>
  </si>
  <si>
    <t>Плита АК4-1ЧТ 80*1550*3550 АТП</t>
  </si>
  <si>
    <t>Плита АК4-1ЧТ 80*1550*3600 АТП</t>
  </si>
  <si>
    <t>Плита АК4-1ЧТ 80*1550*820</t>
  </si>
  <si>
    <t>Плита АК4-1ЧТ 80*1560*2440 АТП</t>
  </si>
  <si>
    <t>Плита АК4-1ЧТ 80*1560*930 АТП</t>
  </si>
  <si>
    <t>Плита АК4-1ЧТ 80*1570*2510 АТП</t>
  </si>
  <si>
    <t>Плита АК4-1ЧТ 80*1570*700 АТП</t>
  </si>
  <si>
    <t>Плита АК4-1ЧТ 80*1580*1420 АТП</t>
  </si>
  <si>
    <t>Плита АК4-1ЧТ 80*1580*2050 АТП</t>
  </si>
  <si>
    <t>Плита АК4-1ЧТ 80*1610*1220 АТП</t>
  </si>
  <si>
    <t>Плита АК4-1ЧТ 80*1610*1720 АТП</t>
  </si>
  <si>
    <t>Плита АК4-1ЧТ 80*180*340 АТП</t>
  </si>
  <si>
    <t>Плита АК4-1ЧТ 80*860*340 АТП</t>
  </si>
  <si>
    <t>Плита АК4-1ЧТ 85*1200*3100 АТП</t>
  </si>
  <si>
    <t>Плита АК4-1ЧТ 85*1250*2100 АТП</t>
  </si>
  <si>
    <t>Плита АК4-1ЧТ 85*1300*2090 АТП</t>
  </si>
  <si>
    <t>Плита АК4-1ЧТ 85*1300*2270 АТП</t>
  </si>
  <si>
    <t>Плита АК4-1ЧТ 85*1500*3600 АТП</t>
  </si>
  <si>
    <t>Плита АК4-1ЧТ 85*1540*1290 АТП</t>
  </si>
  <si>
    <t>Плита АК4-1ЧТ 85*1540*2160 АТП</t>
  </si>
  <si>
    <t>Плита АК4-1ЧТ 85*1540*3180 АТП</t>
  </si>
  <si>
    <t>Плита АК4-1ЧТ 85*1540*780 АТП</t>
  </si>
  <si>
    <t>Плита АК4-1ЧТ 90*1200*3100 АТП</t>
  </si>
  <si>
    <t>Плита АК4-1ЧТ 90*1250*1920 АТП</t>
  </si>
  <si>
    <t>Плита АК4-1ЧТ 90*1250*2330 АТП</t>
  </si>
  <si>
    <t>Плита АК4-1ЧТ 90*1500*3600 АТП</t>
  </si>
  <si>
    <t>Плита АК4-1ЧТ 90*1530*3100 АТП</t>
  </si>
  <si>
    <t>Плита АК4-1ЧТ 90*1550*2520 АТП</t>
  </si>
  <si>
    <t>Плита АК4-1ЧТ 90*1550*2610 АТП</t>
  </si>
  <si>
    <t>Плита АК4-1ЧТ 90*1550*3030 АТП</t>
  </si>
  <si>
    <t>Плита АК4-1ЧТ 90*1550*680 АТП</t>
  </si>
  <si>
    <t>Плита АК4-1ЧТ 90*1630*2600</t>
  </si>
  <si>
    <t>Плита АК4-1ЧТ 95*1200*3100 АТП</t>
  </si>
  <si>
    <t>Плита АК4-1ЧТ 95*1260*1330 АТП</t>
  </si>
  <si>
    <t>Плита АК4-1ЧТ 95*1500*1820 АТП</t>
  </si>
  <si>
    <t>Плита АК4-1ЧТ 95*1500*3600 АТП</t>
  </si>
  <si>
    <t>Плита АК4-1ЧТ 95*1530*1550 АТП</t>
  </si>
  <si>
    <t>Кол-во символов</t>
  </si>
  <si>
    <t>Толщина</t>
  </si>
  <si>
    <t>Ширина</t>
  </si>
  <si>
    <t>Длина</t>
  </si>
  <si>
    <t>Габарит</t>
  </si>
  <si>
    <t>таблица</t>
  </si>
  <si>
    <t>АТП</t>
  </si>
  <si>
    <t>АМГ6</t>
  </si>
  <si>
    <t>12*1200*3000</t>
  </si>
  <si>
    <t>=СЦЕПИТЬ("≠";A2;"×";B2;"×")</t>
  </si>
  <si>
    <t>АТП</t>
  </si>
  <si>
    <t>Б</t>
  </si>
  <si>
    <t>×</t>
  </si>
  <si>
    <t>=СЦЕПИТЬ(A3;"х";B3;"х";C3)</t>
  </si>
  <si>
    <t>АТП</t>
  </si>
  <si>
    <t>12*1500*3000</t>
  </si>
  <si>
    <t>=СЦЕПИТЬ(A4;"х";B4;"х";C4)</t>
  </si>
  <si>
    <t>12,5*1000*2000</t>
  </si>
  <si>
    <t>таблица2</t>
  </si>
  <si>
    <t/>
  </si>
  <si>
    <t>АМГ6НПП</t>
  </si>
  <si>
    <t>14*1200*3000</t>
  </si>
  <si>
    <t>14*1500*3000</t>
  </si>
  <si>
    <t>14*1500*4000</t>
  </si>
  <si>
    <t>=СЦЕПИТЬ(A4;B4)</t>
  </si>
  <si>
    <t/>
  </si>
  <si>
    <t>Б</t>
  </si>
  <si>
    <t>15*1200*3000</t>
  </si>
  <si>
    <t>15*1500*3000</t>
  </si>
  <si>
    <t>15*2000*3500</t>
  </si>
  <si>
    <t>15*1500*4000</t>
  </si>
  <si>
    <t>16*2000*2000</t>
  </si>
  <si>
    <t>16*1200*3000</t>
  </si>
  <si>
    <t>16*1500*3000</t>
  </si>
  <si>
    <t>16*2000*3500</t>
  </si>
  <si>
    <t>16*1500*4000</t>
  </si>
  <si>
    <t>16*2050*4100</t>
  </si>
  <si>
    <t>16*2000*5000</t>
  </si>
  <si>
    <t>18*1200*3000</t>
  </si>
  <si>
    <t>18*1500*3000</t>
  </si>
  <si>
    <t>20*1200*3000</t>
  </si>
  <si>
    <t>20*1500*3000</t>
  </si>
  <si>
    <t>20*1500*4000</t>
  </si>
  <si>
    <t>22*1200*3000</t>
  </si>
  <si>
    <t>22*1500*3000</t>
  </si>
  <si>
    <t>25*1200*2000</t>
  </si>
  <si>
    <t>25*1200*3000</t>
  </si>
  <si>
    <t>25*1500*3000</t>
  </si>
  <si>
    <t>25*2000*3500</t>
  </si>
  <si>
    <t>25*1200*4000</t>
  </si>
  <si>
    <t>25*1200*4050</t>
  </si>
  <si>
    <t>25*1500*4000</t>
  </si>
  <si>
    <t/>
  </si>
  <si>
    <t>28*1500*3000</t>
  </si>
  <si>
    <t>30*1200*3000</t>
  </si>
  <si>
    <t>30*1500*3000</t>
  </si>
  <si>
    <t>30*1600*3000</t>
  </si>
  <si>
    <t>30*2000*3500</t>
  </si>
  <si>
    <t>30*1500*4000</t>
  </si>
  <si>
    <t>32*1200*3000</t>
  </si>
  <si>
    <t>32*1500*3000</t>
  </si>
  <si>
    <t>32*2000*3500</t>
  </si>
  <si>
    <t>34*1200*3000</t>
  </si>
  <si>
    <t>35*1200*3000</t>
  </si>
  <si>
    <t>35*1500*3000</t>
  </si>
  <si>
    <t>35*2000*3000</t>
  </si>
  <si>
    <t>35*2000*3500</t>
  </si>
  <si>
    <t>40*1200*3000</t>
  </si>
  <si>
    <t>40*1500*3000</t>
  </si>
  <si>
    <t>40*2000*3500</t>
  </si>
  <si>
    <t>40*1200*4000</t>
  </si>
  <si>
    <t>40*1500*4000</t>
  </si>
  <si>
    <t>40*2000*4000</t>
  </si>
  <si>
    <t>45*1200*2200</t>
  </si>
  <si>
    <t>45*1200*3000</t>
  </si>
  <si>
    <t>45*1500*3000</t>
  </si>
  <si>
    <t>45*2000*3500</t>
  </si>
  <si>
    <t>45*1200*4000</t>
  </si>
  <si>
    <t>50*2200*2200</t>
  </si>
  <si>
    <t>50*1200*3000</t>
  </si>
  <si>
    <t>50*1500*3000</t>
  </si>
  <si>
    <t>50*2000*3500</t>
  </si>
  <si>
    <t>50*1200*4000</t>
  </si>
  <si>
    <t>50*1500*4000</t>
  </si>
  <si>
    <t>50*1100*3300</t>
  </si>
  <si>
    <t>50*2000*4000</t>
  </si>
  <si>
    <t>50*2200*4400</t>
  </si>
  <si>
    <t>55*1200*3000</t>
  </si>
  <si>
    <t>55*1500*3000</t>
  </si>
  <si>
    <t>60*1200*3000</t>
  </si>
  <si>
    <t>60*1500*3000</t>
  </si>
  <si>
    <t>60*2000*3500</t>
  </si>
  <si>
    <t>60*1200*4000</t>
  </si>
  <si>
    <t>60*1500*4000</t>
  </si>
  <si>
    <t>60*2000*4000</t>
  </si>
  <si>
    <t>65*1200*3000</t>
  </si>
  <si>
    <t>65*1500*3000</t>
  </si>
  <si>
    <t>65*1500*3500</t>
  </si>
  <si>
    <t>65*2000*3500</t>
  </si>
  <si>
    <t>70*1200*3000</t>
  </si>
  <si>
    <t>70*1500*3000</t>
  </si>
  <si>
    <t>75*1200*3000</t>
  </si>
  <si>
    <t>75*1500*3000</t>
  </si>
  <si>
    <t>80*1200*2250</t>
  </si>
  <si>
    <t>80*1800*2400</t>
  </si>
  <si>
    <t>80*1900*2500</t>
  </si>
  <si>
    <t>80*1690*2760</t>
  </si>
  <si>
    <t>80*1700*2750</t>
  </si>
  <si>
    <t>80*1200*3000</t>
  </si>
  <si>
    <t>80*1500*3000</t>
  </si>
  <si>
    <t>80*1200*4000</t>
  </si>
  <si>
    <t>85*2000*2500</t>
  </si>
  <si>
    <t>85*1200*3000</t>
  </si>
  <si>
    <t>85*1500*3000</t>
  </si>
  <si>
    <t>90*1200*2200</t>
  </si>
  <si>
    <t>90*1200*2250</t>
  </si>
  <si>
    <t>90*1200*3000</t>
  </si>
  <si>
    <t>90*1500*3000</t>
  </si>
  <si>
    <t>95*1200*3000</t>
  </si>
  <si>
    <t>100*1600*2500</t>
  </si>
  <si>
    <t>100*1200*3000</t>
  </si>
  <si>
    <t>100*1500*3000</t>
  </si>
  <si>
    <t>110*1200*3000</t>
  </si>
  <si>
    <t>110*1500*3000</t>
  </si>
  <si>
    <t>111*1500*3000</t>
  </si>
  <si>
    <t>115*1200*3000</t>
  </si>
  <si>
    <t>116*1500*3000</t>
  </si>
  <si>
    <t>120*1000*2000</t>
  </si>
  <si>
    <t>120*1200*2250</t>
  </si>
  <si>
    <t>120*1200*3000</t>
  </si>
  <si>
    <t>120*1500*3000</t>
  </si>
  <si>
    <t>120*1520*3000</t>
  </si>
  <si>
    <t>121*1025*2050</t>
  </si>
  <si>
    <t>121*1200*3000</t>
  </si>
  <si>
    <t>121*1500*3000</t>
  </si>
  <si>
    <t>130*1000*2000</t>
  </si>
  <si>
    <t>130*1200*3000</t>
  </si>
  <si>
    <t>130*1500*3000</t>
  </si>
  <si>
    <t>135*1000*2000</t>
  </si>
  <si>
    <t>140*1000*2000</t>
  </si>
  <si>
    <t>140*1200*3000</t>
  </si>
  <si>
    <t>140*1500*3000</t>
  </si>
  <si>
    <t>141*1200*3000</t>
  </si>
  <si>
    <t>141*1500*3000</t>
  </si>
  <si>
    <t>142*1500*3000</t>
  </si>
  <si>
    <t>145*1200*3000</t>
  </si>
  <si>
    <t>150*1100*2200</t>
  </si>
  <si>
    <t>150*1300*2700</t>
  </si>
  <si>
    <t>150*1200*3000</t>
  </si>
  <si>
    <t>150*1500*3000</t>
  </si>
  <si>
    <t>160*1200*3000</t>
  </si>
  <si>
    <t>160*1500*3000</t>
  </si>
  <si>
    <t>161*1200*3000</t>
  </si>
  <si>
    <t>161*1500*3000</t>
  </si>
  <si>
    <t>170*1100*2200</t>
  </si>
  <si>
    <t>170*1500*3000</t>
  </si>
  <si>
    <t>180*1300*2700</t>
  </si>
  <si>
    <t>180*1000*3000</t>
  </si>
  <si>
    <t>180*1200*3000</t>
  </si>
  <si>
    <t>180*1500*3000</t>
  </si>
  <si>
    <t>182*1100*2200</t>
  </si>
  <si>
    <t>185*1500*3000</t>
  </si>
  <si>
    <t>190*1200*3000</t>
  </si>
  <si>
    <t>190*1500*3000</t>
  </si>
  <si>
    <t>191*1500*3000</t>
  </si>
  <si>
    <t>200*1000*2000</t>
  </si>
  <si>
    <t>200*1300*2700</t>
  </si>
  <si>
    <t>200*1200*3000</t>
  </si>
  <si>
    <t>200*1500*3000</t>
  </si>
  <si>
    <t>200*1645*3160</t>
  </si>
  <si>
    <t>202*1200*3000</t>
  </si>
  <si>
    <t>202*1500*3000</t>
  </si>
  <si>
    <t>205*1500*3000</t>
  </si>
  <si>
    <t>210*1200*2500</t>
  </si>
  <si>
    <t>220*1300*2600</t>
  </si>
  <si>
    <t>220*1300*2700</t>
  </si>
  <si>
    <t>225*1300*2600</t>
  </si>
  <si>
    <t>235*1300*2700</t>
  </si>
  <si>
    <t>255*1300*2600</t>
  </si>
  <si>
    <t>265*1300*2600</t>
  </si>
  <si>
    <t>305*1300*2600</t>
  </si>
  <si>
    <t>320*1300*2600</t>
  </si>
  <si>
    <t>Длина?</t>
  </si>
  <si>
    <t>размер:</t>
  </si>
  <si>
    <t>25×5</t>
  </si>
  <si>
    <t>25*5</t>
  </si>
  <si>
    <t>28×5</t>
  </si>
  <si>
    <t>28*5</t>
  </si>
  <si>
    <t>30×5</t>
  </si>
  <si>
    <t>30*5</t>
  </si>
  <si>
    <t>32×6</t>
  </si>
  <si>
    <t>32*6</t>
  </si>
  <si>
    <t>32×8</t>
  </si>
  <si>
    <t>32*8</t>
  </si>
  <si>
    <t>36×5</t>
  </si>
  <si>
    <t>36*5</t>
  </si>
  <si>
    <t>36×10</t>
  </si>
  <si>
    <t>36*10</t>
  </si>
  <si>
    <t>38×5</t>
  </si>
  <si>
    <t>38*5</t>
  </si>
  <si>
    <t>38×10</t>
  </si>
  <si>
    <t>38*10</t>
  </si>
  <si>
    <t>40×5</t>
  </si>
  <si>
    <t>40*5</t>
  </si>
  <si>
    <t>40×10</t>
  </si>
  <si>
    <t>40*10</t>
  </si>
  <si>
    <t>42×6</t>
  </si>
  <si>
    <t>42*6</t>
  </si>
  <si>
    <t>42×10</t>
  </si>
  <si>
    <t>42*10</t>
  </si>
  <si>
    <t>45×5</t>
  </si>
  <si>
    <t>45*5</t>
  </si>
  <si>
    <t>45×6</t>
  </si>
  <si>
    <t>45*6</t>
  </si>
  <si>
    <t>45×8</t>
  </si>
  <si>
    <t>45*8</t>
  </si>
  <si>
    <t>45×10</t>
  </si>
  <si>
    <t>45*10</t>
  </si>
  <si>
    <t>45×12,5</t>
  </si>
  <si>
    <t>45*12,5</t>
  </si>
  <si>
    <t>48×7</t>
  </si>
  <si>
    <t>48*7</t>
  </si>
  <si>
    <t>48×10</t>
  </si>
  <si>
    <t>48*10</t>
  </si>
  <si>
    <t>50×6</t>
  </si>
  <si>
    <t>50*6</t>
  </si>
  <si>
    <t>52×6</t>
  </si>
  <si>
    <t>52*6</t>
  </si>
  <si>
    <t>52×10</t>
  </si>
  <si>
    <t>52*10</t>
  </si>
  <si>
    <t>52×15</t>
  </si>
  <si>
    <t>52*15</t>
  </si>
  <si>
    <t>52×12,5</t>
  </si>
  <si>
    <t>52*12,5</t>
  </si>
  <si>
    <t>55×10</t>
  </si>
  <si>
    <t>55*10</t>
  </si>
  <si>
    <t>55×15</t>
  </si>
  <si>
    <t>55*15</t>
  </si>
  <si>
    <t>58×8</t>
  </si>
  <si>
    <t>58*8</t>
  </si>
  <si>
    <t>58×15</t>
  </si>
  <si>
    <t>58*15</t>
  </si>
  <si>
    <t>60×8</t>
  </si>
  <si>
    <t>60*8</t>
  </si>
  <si>
    <t>65×7,5</t>
  </si>
  <si>
    <t>65*7,5</t>
  </si>
  <si>
    <t>70×8</t>
  </si>
  <si>
    <t>70*8</t>
  </si>
  <si>
    <t>70×20</t>
  </si>
  <si>
    <t>70*20</t>
  </si>
  <si>
    <t>70×12,5</t>
  </si>
  <si>
    <t>70*12,5</t>
  </si>
  <si>
    <t>75×15</t>
  </si>
  <si>
    <t>75*15</t>
  </si>
  <si>
    <t>85×27,5</t>
  </si>
  <si>
    <t>85*27,5</t>
  </si>
  <si>
    <t>95×27,5</t>
  </si>
  <si>
    <t>95*27,5</t>
  </si>
  <si>
    <t>140×17,5</t>
  </si>
  <si>
    <t>450×55</t>
  </si>
  <si>
    <t>450*55</t>
  </si>
  <si>
    <t>Ø</t>
  </si>
  <si>
    <t>БРБ2</t>
  </si>
  <si>
    <t>Т</t>
  </si>
  <si>
    <t>М</t>
  </si>
  <si>
    <t>прес.</t>
  </si>
  <si>
    <t>БРКМЦ3-1</t>
  </si>
  <si>
    <t>Г. Пробел</t>
  </si>
  <si>
    <t/>
  </si>
  <si>
    <t>Д16</t>
  </si>
  <si>
    <t>12*1200*3100</t>
  </si>
  <si>
    <t>12*1250*3100</t>
  </si>
  <si>
    <t>12*1550*3100</t>
  </si>
  <si>
    <t>14*1550*3100</t>
  </si>
  <si>
    <t>15*1250*3100</t>
  </si>
  <si>
    <t>15*1550*3100</t>
  </si>
  <si>
    <t>15*1500*3100</t>
  </si>
  <si>
    <t>16*1200*3100</t>
  </si>
  <si>
    <t>16*1550*3100</t>
  </si>
  <si>
    <t>18*1200*3100</t>
  </si>
  <si>
    <t/>
  </si>
  <si>
    <t>20*1200*3100</t>
  </si>
  <si>
    <t>20*1500*3100</t>
  </si>
  <si>
    <t>22*1500*3100</t>
  </si>
  <si>
    <t>22*1310*4010</t>
  </si>
  <si>
    <t>25*1270*2550</t>
  </si>
  <si>
    <t>27,5*1550*3100</t>
  </si>
  <si>
    <t>28*1570*2460</t>
  </si>
  <si>
    <t>28*1500*3100</t>
  </si>
  <si>
    <t>32*1800*3200</t>
  </si>
  <si>
    <t>35*1560*2390</t>
  </si>
  <si>
    <t>35*1500*3100</t>
  </si>
  <si>
    <t>38*1250*3100</t>
  </si>
  <si>
    <t>38*1550*3100</t>
  </si>
  <si>
    <t>45*1550*3100</t>
  </si>
  <si>
    <t>50*1200*3100</t>
  </si>
  <si>
    <t>50*1500*3100</t>
  </si>
  <si>
    <t>60*1200*2000</t>
  </si>
  <si>
    <t>60*1600*2380</t>
  </si>
  <si>
    <t>60*1200*3100</t>
  </si>
  <si>
    <t>60*1550*3100</t>
  </si>
  <si>
    <t>60*1500*3100</t>
  </si>
  <si>
    <t>65*1500*3100</t>
  </si>
  <si>
    <t>70*1500*3100</t>
  </si>
  <si>
    <t>70*1550*3100</t>
  </si>
  <si>
    <t>70*1550*3200</t>
  </si>
  <si>
    <t>71*1500*3100</t>
  </si>
  <si>
    <t>80*1250*2490</t>
  </si>
  <si>
    <t>80*1550*3100</t>
  </si>
  <si>
    <t>90*1830*2800</t>
  </si>
  <si>
    <t>90*1800*4550</t>
  </si>
  <si>
    <t>95*1550*3100</t>
  </si>
  <si>
    <t>100*1200*3100</t>
  </si>
  <si>
    <t>100*1250*3100</t>
  </si>
  <si>
    <t>100*1500*3100</t>
  </si>
  <si>
    <t>110*1250*3100</t>
  </si>
  <si>
    <t>110*1500*3100</t>
  </si>
  <si>
    <t>115*1600*2060</t>
  </si>
  <si>
    <t>120*1200*3100</t>
  </si>
  <si>
    <t>120*1500*3100</t>
  </si>
  <si>
    <t>120*1800*3200</t>
  </si>
  <si>
    <t>120*1500*4000</t>
  </si>
  <si>
    <t>130*1500*3100</t>
  </si>
  <si>
    <t>135*1500*3100</t>
  </si>
  <si>
    <t>140*1250*3100</t>
  </si>
  <si>
    <t>140*1550*3100</t>
  </si>
  <si>
    <t>141*1550*3100</t>
  </si>
  <si>
    <t>150*1550*3100</t>
  </si>
  <si>
    <t>151*1550*3100</t>
  </si>
  <si>
    <t>160*1550*3100</t>
  </si>
  <si>
    <t>161*1250*3100</t>
  </si>
  <si>
    <t>161*1550*3100</t>
  </si>
  <si>
    <t>170*1200*3100</t>
  </si>
  <si>
    <t>176,5*1340*2460</t>
  </si>
  <si>
    <t>180*1290*2150</t>
  </si>
  <si>
    <t>180*1260*2250</t>
  </si>
  <si>
    <t>180*1590*2290</t>
  </si>
  <si>
    <t>180*1550*3100</t>
  </si>
  <si>
    <t>181*1250*3100</t>
  </si>
  <si>
    <t>181*1550*3100</t>
  </si>
  <si>
    <t>181*1500*3100</t>
  </si>
  <si>
    <t>190*1200*3100</t>
  </si>
  <si>
    <t>190*1550*3100</t>
  </si>
  <si>
    <t>191*1550*3100</t>
  </si>
  <si>
    <t>200*1550*2100</t>
  </si>
  <si>
    <t>200*1000*3000</t>
  </si>
  <si>
    <t>200*1200*3100</t>
  </si>
  <si>
    <t>200*1200*3620</t>
  </si>
  <si>
    <t>205*1300*2600</t>
  </si>
  <si>
    <t>205*1550*3100</t>
  </si>
  <si>
    <t>210*1300*2600</t>
  </si>
  <si>
    <t>222*1300*2600</t>
  </si>
  <si>
    <t>235*1300*2600</t>
  </si>
  <si>
    <t>255*1200*2500</t>
  </si>
  <si>
    <t>255*1300*2500</t>
  </si>
  <si>
    <t>265*1350*2650</t>
  </si>
  <si>
    <t>280*1300*2500</t>
  </si>
  <si>
    <t>325*1200*2600</t>
  </si>
  <si>
    <t>325*1300*2600</t>
  </si>
  <si>
    <t>335*1200*2000</t>
  </si>
  <si>
    <t>355*1300*2600</t>
  </si>
  <si>
    <t>Наш постоянный складской ассортимент: листы АМГ2, АМГ3, АМГ5, АМЦ, А5, АД1</t>
  </si>
  <si>
    <t>ЛИСТЫ А5 и АД1, АМЦ, АМГ2, АМГ3 и АМГ5</t>
  </si>
  <si>
    <t>А5М</t>
  </si>
  <si>
    <t>АД1М</t>
  </si>
  <si>
    <t>А5Н</t>
  </si>
  <si>
    <t>АД1Н</t>
  </si>
  <si>
    <t>А5Н2</t>
  </si>
  <si>
    <t>АМГ2М</t>
  </si>
  <si>
    <t>АМГ2М АТП</t>
  </si>
  <si>
    <t>2000х3000</t>
  </si>
  <si>
    <t>АМГ2Н</t>
  </si>
  <si>
    <t>АМГ2Н2</t>
  </si>
  <si>
    <t>АМГ3М</t>
  </si>
  <si>
    <t>АМГ3М АТП</t>
  </si>
  <si>
    <t>АМГ5М</t>
  </si>
  <si>
    <t>АМГ5М</t>
  </si>
  <si>
    <t>АМГ5М АТП</t>
  </si>
  <si>
    <t>АМЦМ</t>
  </si>
  <si>
    <t>АМЦМ АТП</t>
  </si>
  <si>
    <t>АМЦ г.к.</t>
  </si>
  <si>
    <t>АМЦН2</t>
  </si>
  <si>
    <t>АМЦН2 АТП</t>
  </si>
  <si>
    <t>АМЦН АТП</t>
  </si>
  <si>
    <t>АМЦН</t>
  </si>
  <si>
    <t>РИФЛЁНКА ОТЕЧЕСТВЕННАЯ И ИМПОРТНАЯ</t>
  </si>
  <si>
    <t>АМГ2НР</t>
  </si>
  <si>
    <t>Для перевозки автотранспортными компаниями требуйте обрешётку!        www.aozapp.ru</t>
  </si>
  <si>
    <t>Мы готовы выслать по @ фотоснимки наших отгрузок заказчикам в 2015-2016году.</t>
  </si>
  <si>
    <t>Наш постоянный "склад": плиты АД1, АМЦ, АМГ2, АМГ3, АМГ5, 1561+листы</t>
  </si>
  <si>
    <t>АМЦ АТП</t>
  </si>
  <si>
    <t>А5 АТП</t>
  </si>
  <si>
    <t>АД1</t>
  </si>
  <si>
    <t>АМГ2 АТП</t>
  </si>
  <si>
    <t>АМГ3 АТП</t>
  </si>
  <si>
    <t>АМГ5 АТП</t>
  </si>
  <si>
    <t>1561БМ</t>
  </si>
  <si>
    <t>1561Б</t>
  </si>
  <si>
    <t>1561 АТП</t>
  </si>
  <si>
    <t>1550×2400</t>
  </si>
  <si>
    <t>1500×2400</t>
  </si>
  <si>
    <t>Для перевозки автотранспортными компаниями требуйте обрешётку!</t>
  </si>
  <si>
    <t>Некоторые размеры  листов и плит,  указанные как 1200, 1500 и 3000 могут быть по сертификатам 1250, 1550 и 3050, и даже 3100 соответствено; фактическая ширина и длина по ГОСТам. БОльший габарит плит гораздо экономичнее для раскроя на заготовки. Спецпредложение по ассортименту "подзаказ". Текущий склад всегда можно скачать с WWW.AOZAPP.RU
На складе есть листы и плиты по ОСТам, в складской таблице (есть ссылка на WWW.AOZAPP.RU) выделены пометкой "ОСТ"</t>
  </si>
  <si>
    <t>Вы можете у нас заказать отрезку заготовок от толщины ≠8мм (резка от ≠3мм) в Москве и Ижевске.
Плиты нарезаем  в "полосочку", до 4000мм. Вдоль и поперёк. Затем можем и на "кубики", одинаковые!</t>
  </si>
  <si>
    <t>Наш постоянный склад: листы  Д16АМ, Д16АТ и Д16Т, плиты Д16Т и Д19Т</t>
  </si>
  <si>
    <t>Отрезаем и шинкуем от 10mm от любых плит полосы с точностью до ±0,1mm , с точностью ± 0,1mm!</t>
  </si>
  <si>
    <t>Д16АМ</t>
  </si>
  <si>
    <t>Д16АМ АТП</t>
  </si>
  <si>
    <t>Д16г.к.</t>
  </si>
  <si>
    <t>1250×3000</t>
  </si>
  <si>
    <t>Д16АТ</t>
  </si>
  <si>
    <t>ЛИСТЫ  Д16АТ АТП</t>
  </si>
  <si>
    <t>Д16АТ АТП</t>
  </si>
  <si>
    <t>1,2мм?</t>
  </si>
  <si>
    <t>Лист: =3,5 Д16АТ с АТП???</t>
  </si>
  <si>
    <t>СДЕЛАНО</t>
  </si>
  <si>
    <t>≅</t>
  </si>
  <si>
    <r>
      <rPr>
        <b/>
        <sz val="13"/>
        <rFont val="Calibri"/>
        <family val="2"/>
        <charset val="204"/>
      </rPr>
      <t>От листов отрезаем начиная с</t>
    </r>
    <r>
      <rPr>
        <b/>
        <sz val="13"/>
        <rFont val="Arial Narrow"/>
        <family val="2"/>
        <charset val="204"/>
      </rPr>
      <t>≠</t>
    </r>
    <r>
      <rPr>
        <b/>
        <sz val="13"/>
        <rFont val="Calibri"/>
        <family val="2"/>
        <charset val="204"/>
      </rPr>
      <t>8мм, технологически можем порезать и АМГ2М</t>
    </r>
    <r>
      <rPr>
        <b/>
        <sz val="13"/>
        <rFont val="Arial Narrow"/>
        <family val="2"/>
        <charset val="204"/>
      </rPr>
      <t>≠</t>
    </r>
    <r>
      <rPr>
        <b/>
        <sz val="13"/>
        <rFont val="Calibri"/>
        <family val="2"/>
        <charset val="204"/>
      </rPr>
      <t>2мм. Плиты свыше</t>
    </r>
    <r>
      <rPr>
        <b/>
        <sz val="13"/>
        <rFont val="Arial Narrow"/>
        <family val="2"/>
        <charset val="204"/>
      </rPr>
      <t>≠</t>
    </r>
    <r>
      <rPr>
        <b/>
        <sz val="13"/>
        <rFont val="Arial Narrow"/>
        <family val="2"/>
        <charset val="204"/>
      </rPr>
      <t>280мм пилим с переворотом</t>
    </r>
  </si>
  <si>
    <t>Д16Т АТП</t>
  </si>
  <si>
    <t>Листы с АТП дороже
≈ на 5-10%</t>
  </si>
  <si>
    <t>Д16Т</t>
  </si>
  <si>
    <t>Д16Т</t>
  </si>
  <si>
    <t>Д19Т</t>
  </si>
  <si>
    <r>
      <rPr>
        <sz val="11"/>
        <rFont val="Arial Narrow"/>
        <family val="2"/>
        <charset val="204"/>
      </rPr>
      <t>1500</t>
    </r>
    <r>
      <rPr>
        <b/>
        <sz val="11"/>
        <rFont val="Arial Narrow"/>
        <family val="2"/>
        <charset val="204"/>
      </rPr>
      <t>×</t>
    </r>
    <r>
      <rPr>
        <b/>
        <sz val="11"/>
        <rFont val="Arial Narrow"/>
        <family val="2"/>
        <charset val="204"/>
      </rPr>
      <t>3000</t>
    </r>
  </si>
  <si>
    <t>Нарезаем "таблетки" и "кубики" в размер. С точностью и повторяемостью до ±0.1mm</t>
  </si>
  <si>
    <r>
      <rPr>
        <sz val="15.5"/>
        <rFont val="Arial Narrow"/>
        <family val="2"/>
        <charset val="204"/>
      </rPr>
      <t>Уважаем труд наших покупателей. Оформление документов с синими печатями в месте получения. Рады будем пригласить к нам на склады и производство, где можно ознакомиться с металлом и сертификатами, убедиться в качестве и провести переговоры.</t>
    </r>
    <r>
      <rPr>
        <sz val="17"/>
        <rFont val="Arial Narrow"/>
        <family val="2"/>
        <charset val="204"/>
      </rPr>
      <t>Цены и скидки—вопрос обсуждаемый.</t>
    </r>
    <r>
      <rPr>
        <sz val="17"/>
        <rFont val="Arial Narrow"/>
        <family val="2"/>
        <charset val="204"/>
      </rPr>
      <t>Мы заинтересованы в долгосрочных отношениях, и всегда стараемся договориться.</t>
    </r>
  </si>
  <si>
    <t>Наш постоянный складской ассортимент: листы и плиты Д16, Д16Б, В95, В95Т1, 6061Т651</t>
  </si>
  <si>
    <t>Калёные, с "Т" плиты с АТП действительно есть</t>
  </si>
  <si>
    <r>
      <rPr>
        <b/>
        <sz val="18"/>
        <color rgb="FF000000"/>
        <rFont val="Calibri"/>
        <family val="2"/>
        <charset val="204"/>
      </rPr>
      <t>ПЛИТЫ Д16</t>
    </r>
    <r>
      <rPr>
        <b/>
        <sz val="18"/>
        <color rgb="FF000000"/>
        <rFont val="Arial Narrow"/>
        <family val="2"/>
        <charset val="204"/>
      </rPr>
      <t>—</t>
    </r>
    <r>
      <rPr>
        <b/>
        <sz val="18"/>
        <color rgb="FF000000"/>
        <rFont val="Arial Narrow"/>
        <family val="2"/>
        <charset val="204"/>
      </rPr>
      <t>пр-во КУМЗ и БКМПО (АО АМР)</t>
    </r>
  </si>
  <si>
    <t>Д16Б</t>
  </si>
  <si>
    <t>Д16</t>
  </si>
  <si>
    <t>1800×3200</t>
  </si>
  <si>
    <t>Д16</t>
  </si>
  <si>
    <t>Д16 АТП</t>
  </si>
  <si>
    <t>1300×2200</t>
  </si>
  <si>
    <t>1800×2800</t>
  </si>
  <si>
    <t>Д16БАТП</t>
  </si>
  <si>
    <t>1800×4500</t>
  </si>
  <si>
    <t>Д16</t>
  </si>
  <si>
    <t>1500×2200</t>
  </si>
  <si>
    <t>1600×2200</t>
  </si>
  <si>
    <t>1200×3600</t>
  </si>
  <si>
    <t>1600×2400</t>
  </si>
  <si>
    <t>1300×2500</t>
  </si>
  <si>
    <t>1200×2600</t>
  </si>
  <si>
    <t>1500×3200</t>
  </si>
  <si>
    <t>71 есть</t>
  </si>
  <si>
    <t>1200×2400</t>
  </si>
  <si>
    <r>
      <rPr>
        <b/>
        <sz val="18"/>
        <color rgb="FF000000"/>
        <rFont val="Calibri"/>
        <family val="2"/>
        <charset val="204"/>
      </rPr>
      <t>ПЛИТЫ В95, В95Т1, 6061Т611. Т/О Д16Т и В95Т1 с АТП</t>
    </r>
    <r>
      <rPr>
        <b/>
        <sz val="18"/>
        <color rgb="FF000000"/>
        <rFont val="Arial Narrow"/>
        <family val="2"/>
        <charset val="204"/>
      </rPr>
      <t>—</t>
    </r>
    <r>
      <rPr>
        <b/>
        <sz val="18"/>
        <color rgb="FF000000"/>
        <rFont val="Arial Narrow"/>
        <family val="2"/>
        <charset val="204"/>
      </rPr>
      <t>производство БКМПО (АО АМР)</t>
    </r>
  </si>
  <si>
    <t>В95Т1</t>
  </si>
  <si>
    <t>В95 АТП</t>
  </si>
  <si>
    <t>В95Б</t>
  </si>
  <si>
    <t>В95</t>
  </si>
  <si>
    <t>В95Т1</t>
  </si>
  <si>
    <t>В95Т1 АТП</t>
  </si>
  <si>
    <t>1500×4100</t>
  </si>
  <si>
    <t>1050×2100</t>
  </si>
  <si>
    <t>1550×4100</t>
  </si>
  <si>
    <t>1550×3000</t>
  </si>
  <si>
    <t>6061Т651</t>
  </si>
  <si>
    <t>1524×3048</t>
  </si>
  <si>
    <r>
      <rPr>
        <b/>
        <sz val="11"/>
        <color rgb="FF000000"/>
        <rFont val="Arial Narrow"/>
        <family val="2"/>
        <charset val="204"/>
      </rPr>
      <t>1232</t>
    </r>
    <r>
      <rPr>
        <b/>
        <sz val="11"/>
        <color rgb="FF000000"/>
        <rFont val="Arial Narrow"/>
        <family val="2"/>
        <charset val="204"/>
      </rPr>
      <t>×3670</t>
    </r>
  </si>
  <si>
    <t>1530×1840</t>
  </si>
  <si>
    <t>Отрезаем от любых плит полосы длиной до 4000мм с точностью до ±0,1mm и шинкуем от 10mm!</t>
  </si>
  <si>
    <t>Производим высокоскоростную механическую отрезку (фрезой)  и порезку в размер цветного проката толщиной до ≠355mm с точностью до ±0,1mm, кругов до Ø610mm с точностью до  ±0,1-1mm, возможно, в Вашем присутствии. Для понимания истории происхождения металлопроката, рекомендуем направлять копии сертификатов на заводы-изготовители для проверки, особенно Ti.</t>
  </si>
  <si>
    <t>Полный текущий "склад" всегда можно "скачать по ссылке" на нашем сайте WWW.AOZAPP.RU</t>
  </si>
  <si>
    <t>Наш постоянный складской ассортимент прутков из AL сплавов под сварку, "криогенку" и электротехнику: АМГ2, АМГ3, АМГ6, 1561, АД35Т1, АД1, АМЦ, АВ+профили</t>
  </si>
  <si>
    <t>Мат-л</t>
  </si>
  <si>
    <t>Размер,
mm</t>
  </si>
  <si>
    <t>Некоторые виды прутков могут быть на складе, и при этом не  указаны в перечне</t>
  </si>
  <si>
    <t>АВ АТП</t>
  </si>
  <si>
    <t>АВПП АТП</t>
  </si>
  <si>
    <t>АД1 АТП</t>
  </si>
  <si>
    <t>АМЦ</t>
  </si>
  <si>
    <t>АМГ2</t>
  </si>
  <si>
    <t>АМГ2</t>
  </si>
  <si>
    <t>Пруток АМГ2 14 АТП</t>
  </si>
  <si>
    <t>убрала АТП</t>
  </si>
  <si>
    <t>Пруток АМГ2 16 АТП</t>
  </si>
  <si>
    <t>АМГ3</t>
  </si>
  <si>
    <t>АМГ6 АТП</t>
  </si>
  <si>
    <t>АМГ6</t>
  </si>
  <si>
    <t>АМГ6</t>
  </si>
  <si>
    <t>АД33Т1 АТП</t>
  </si>
  <si>
    <t>АД35Т1</t>
  </si>
  <si>
    <t>АД35Т1 АТП</t>
  </si>
  <si>
    <t>АД35Т1</t>
  </si>
  <si>
    <t>Профили, уголки и швеллеры. Стараемся постоянно держать на складе</t>
  </si>
  <si>
    <t>┘</t>
  </si>
  <si>
    <t>15×15×3</t>
  </si>
  <si>
    <t>25×25×3,2</t>
  </si>
  <si>
    <t>15×15×2</t>
  </si>
  <si>
    <t>40×40×3</t>
  </si>
  <si>
    <t>25×25×1,5</t>
  </si>
  <si>
    <t>60×60×5</t>
  </si>
  <si>
    <t>40×40×4</t>
  </si>
  <si>
    <t>25×25×2,5</t>
  </si>
  <si>
    <t>40×40×2</t>
  </si>
  <si>
    <t>45×45×3</t>
  </si>
  <si>
    <t>50×50×5</t>
  </si>
  <si>
    <t>20×20×2</t>
  </si>
  <si>
    <t>45×45×4</t>
  </si>
  <si>
    <t>60×50×5×16</t>
  </si>
  <si>
    <t>20×15×1,5×2</t>
  </si>
  <si>
    <t>30×30×3</t>
  </si>
  <si>
    <t>45×30×3×3</t>
  </si>
  <si>
    <t>АМГ6М</t>
  </si>
  <si>
    <t>65×40×4</t>
  </si>
  <si>
    <t>25×18×2,5×2</t>
  </si>
  <si>
    <t>48×30×4×9</t>
  </si>
  <si>
    <t>75×50×5</t>
  </si>
  <si>
    <t>25×25×2</t>
  </si>
  <si>
    <t>40×30×4×3</t>
  </si>
  <si>
    <t>40×25×2</t>
  </si>
  <si>
    <t>15×15×1,5</t>
  </si>
  <si>
    <t>Д1Т</t>
  </si>
  <si>
    <t>60×40×4</t>
  </si>
  <si>
    <t>Д16ЧТ</t>
  </si>
  <si>
    <t>30×20×2</t>
  </si>
  <si>
    <t>25×3×18×2,5</t>
  </si>
  <si>
    <t>50×50×3</t>
  </si>
  <si>
    <t>70×70×5</t>
  </si>
  <si>
    <t>30×25×1,5</t>
  </si>
  <si>
    <t>25×25×3</t>
  </si>
  <si>
    <t>50×50×4</t>
  </si>
  <si>
    <t>125×80×10</t>
  </si>
  <si>
    <t>АД31Т1</t>
  </si>
  <si>
    <r>
      <rPr>
        <b/>
        <sz val="11"/>
        <color rgb="FF000000"/>
        <rFont val="Calibri"/>
        <family val="2"/>
        <charset val="204"/>
      </rPr>
      <t>15×15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Arial Narrow"/>
        <family val="2"/>
        <charset val="204"/>
      </rPr>
      <t>2</t>
    </r>
  </si>
  <si>
    <t>30×30×2</t>
  </si>
  <si>
    <r>
      <rPr>
        <b/>
        <sz val="11"/>
        <color rgb="FF000000"/>
        <rFont val="Calibri"/>
        <family val="2"/>
        <charset val="204"/>
      </rPr>
      <t>50×50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Arial Narrow"/>
        <family val="2"/>
        <charset val="204"/>
      </rPr>
      <t>3</t>
    </r>
  </si>
  <si>
    <t>1915М</t>
  </si>
  <si>
    <t>20×20×1,5</t>
  </si>
  <si>
    <r>
      <rPr>
        <b/>
        <sz val="11"/>
        <color rgb="FF000000"/>
        <rFont val="Calibri"/>
        <family val="2"/>
        <charset val="204"/>
      </rPr>
      <t>50×50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Arial Narrow"/>
        <family val="2"/>
        <charset val="204"/>
      </rPr>
      <t>4</t>
    </r>
  </si>
  <si>
    <t>П</t>
  </si>
  <si>
    <t>25×70×3</t>
  </si>
  <si>
    <t>50×30×2</t>
  </si>
  <si>
    <r>
      <rPr>
        <b/>
        <sz val="11"/>
        <color rgb="FF000000"/>
        <rFont val="Calibri"/>
        <family val="2"/>
        <charset val="204"/>
      </rPr>
      <t>50×50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Arial Narrow"/>
        <family val="2"/>
        <charset val="204"/>
      </rPr>
      <t>5</t>
    </r>
  </si>
  <si>
    <t>30×50×4</t>
  </si>
  <si>
    <r>
      <rPr>
        <b/>
        <sz val="11"/>
        <color rgb="FF000000"/>
        <rFont val="Calibri"/>
        <family val="2"/>
        <charset val="204"/>
      </rPr>
      <t>22,5×17,5×2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Arial Narrow"/>
        <family val="2"/>
        <charset val="204"/>
      </rPr>
      <t>1,6</t>
    </r>
  </si>
  <si>
    <r>
      <rPr>
        <b/>
        <sz val="11"/>
        <color rgb="FF000000"/>
        <rFont val="Calibri"/>
        <family val="2"/>
        <charset val="204"/>
      </rPr>
      <t>70×30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Arial Narrow"/>
        <family val="2"/>
        <charset val="204"/>
      </rPr>
      <t>4</t>
    </r>
  </si>
  <si>
    <t>40×70×5</t>
  </si>
  <si>
    <t>55×125×6,5</t>
  </si>
  <si>
    <t>Чего-то не по порядку!!!!</t>
  </si>
  <si>
    <t>25×25×5</t>
  </si>
  <si>
    <t>25×40×3</t>
  </si>
  <si>
    <r>
      <rPr>
        <b/>
        <sz val="11"/>
        <color rgb="FF000000"/>
        <rFont val="Calibri"/>
        <family val="2"/>
        <charset val="204"/>
      </rPr>
      <t>50×82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Calibri"/>
        <family val="2"/>
        <charset val="204"/>
      </rPr>
      <t>7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Arial Narrow"/>
        <family val="2"/>
        <charset val="204"/>
      </rPr>
      <t>6</t>
    </r>
  </si>
  <si>
    <r>
      <rPr>
        <b/>
        <sz val="11"/>
        <color rgb="FF000000"/>
        <rFont val="Calibri"/>
        <family val="2"/>
        <charset val="204"/>
      </rPr>
      <t>55×125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Arial Narrow"/>
        <family val="2"/>
        <charset val="204"/>
      </rPr>
      <t>6,5</t>
    </r>
  </si>
  <si>
    <t>50×100×5</t>
  </si>
  <si>
    <t>20,5×58×3×4</t>
  </si>
  <si>
    <t>30×55×3</t>
  </si>
  <si>
    <r>
      <rPr>
        <b/>
        <sz val="11"/>
        <color rgb="FF000000"/>
        <rFont val="Calibri"/>
        <family val="2"/>
        <charset val="204"/>
      </rPr>
      <t>40×70</t>
    </r>
    <r>
      <rPr>
        <b/>
        <sz val="11"/>
        <color rgb="FF000000"/>
        <rFont val="Arial Narrow"/>
        <family val="2"/>
        <charset val="204"/>
      </rPr>
      <t>×</t>
    </r>
    <r>
      <rPr>
        <b/>
        <sz val="11"/>
        <color rgb="FF000000"/>
        <rFont val="Arial Narrow"/>
        <family val="2"/>
        <charset val="204"/>
      </rPr>
      <t>5</t>
    </r>
  </si>
  <si>
    <t>Дек. 16</t>
  </si>
  <si>
    <t>Вероятность продажи редких позиций "под ноль" существует.
Лучше не надеяться на волшебство 223-ФЗ, 44-ФЗ и 275-ФЗ, задел необходим на любом производстве</t>
  </si>
  <si>
    <t>Д16Т</t>
  </si>
  <si>
    <t>Ж</t>
  </si>
  <si>
    <t>Д16Т АТП</t>
  </si>
  <si>
    <t>Д16ТПП АТП</t>
  </si>
  <si>
    <t>Наш постоянный складской ассортимент прутков из AL сплавов В95,
и ковочных: АК4, АК6, АК4-1, АК8</t>
  </si>
  <si>
    <t>Размер
mm</t>
  </si>
  <si>
    <t>АК4</t>
  </si>
  <si>
    <t>АК4-1</t>
  </si>
  <si>
    <t>АК4-1 АТП</t>
  </si>
  <si>
    <t>АК4-1Т1</t>
  </si>
  <si>
    <t>АК4-1ЧТ1 АТП</t>
  </si>
  <si>
    <t>Пруток АК6Т1 55 АТП</t>
  </si>
  <si>
    <t>Пруток АК8 115 АТП</t>
  </si>
  <si>
    <t>АК4 АТП</t>
  </si>
  <si>
    <t>Пруток АК8 190 АТП</t>
  </si>
  <si>
    <t>Пруток АК8Т1 95П АТП</t>
  </si>
  <si>
    <t>АК4-1Т1 АТП</t>
  </si>
  <si>
    <t>АК4-1Ч АТП</t>
  </si>
  <si>
    <t>вставила</t>
  </si>
  <si>
    <t>АК6 АТП</t>
  </si>
  <si>
    <t>АК6 АТП</t>
  </si>
  <si>
    <t>АК6 ПП АТП</t>
  </si>
  <si>
    <t>АК6</t>
  </si>
  <si>
    <t>АК6</t>
  </si>
  <si>
    <t>АК6Т1 АТП</t>
  </si>
  <si>
    <t>АК8 АТП</t>
  </si>
  <si>
    <t>АК8Т1 АТП</t>
  </si>
  <si>
    <t>В95Т1 АТП ПП</t>
  </si>
  <si>
    <t>Некоторые типоразмеры могут быть на складе, и при этом не  указаны в перечне</t>
  </si>
  <si>
    <t>В95Т1 и Д16Т от Ø250mm до Ø500mm могут при резке "трещать", мы сразу отбраковываем такие заготовки.
Чем больше диаметр с "Т", тем более высокие неравномерные внутренние напряжения,
влияющие на точность резки!</t>
  </si>
  <si>
    <t>Наш постоянный складской ассортимент круглых, квадратных, шестигранных дюралюминиевых прутков из AL сплавов: Д16, Д16Т, Д1Т и Д1</t>
  </si>
  <si>
    <t>Д16</t>
  </si>
  <si>
    <t>Д16 АТП</t>
  </si>
  <si>
    <t>ф380??</t>
  </si>
  <si>
    <t>ШØ</t>
  </si>
  <si>
    <t>Д16ТПП.АТП</t>
  </si>
  <si>
    <t>Порядок????</t>
  </si>
  <si>
    <t>30 пруток</t>
  </si>
  <si>
    <t>Некоторые  диаметры без РТ-ТП (РТТ, АТП) могут быть на складе,
и при этом не  указаны в перечне. Без АТП прутки дешевле на 3-5%.</t>
  </si>
  <si>
    <t>Д1Т АТП</t>
  </si>
  <si>
    <t>Д1ТПП.АТП</t>
  </si>
  <si>
    <t>Д1ПП АТП ПП</t>
  </si>
  <si>
    <t>Д1ПП АТП</t>
  </si>
  <si>
    <t>Д1 АТП ПП</t>
  </si>
  <si>
    <t>Д1 АТП</t>
  </si>
  <si>
    <t>Д1</t>
  </si>
  <si>
    <t>Д20 АТП</t>
  </si>
  <si>
    <t>■</t>
  </si>
  <si>
    <t>10×10</t>
  </si>
  <si>
    <t>20×20</t>
  </si>
  <si>
    <t>30х30</t>
  </si>
  <si>
    <t>50×50</t>
  </si>
  <si>
    <t>80×80</t>
  </si>
  <si>
    <t>12×12</t>
  </si>
  <si>
    <t>22×22</t>
  </si>
  <si>
    <t>40×40</t>
  </si>
  <si>
    <t>60×60</t>
  </si>
  <si>
    <t>100×100</t>
  </si>
  <si>
    <t>17×17</t>
  </si>
  <si>
    <t>25х25</t>
  </si>
  <si>
    <t>45х55</t>
  </si>
  <si>
    <t>70×70</t>
  </si>
  <si>
    <t>120×120</t>
  </si>
  <si>
    <t>ÂÃ</t>
  </si>
  <si>
    <r>
      <rPr>
        <b/>
        <sz val="14"/>
        <color rgb="FF000000"/>
        <rFont val="Arial Narrow"/>
        <family val="2"/>
        <charset val="204"/>
      </rPr>
      <t>У нас всегда есть ШГ.Д16Т(ПП) прутки  с АТП, в т.ч. Пов.-точн.: 10, 12, 14, 17, 19, 24, 27, 30, 40, 41.</t>
    </r>
    <r>
      <rPr>
        <b/>
        <sz val="14"/>
        <color rgb="FF000000"/>
        <rFont val="Arial Narrow"/>
        <family val="2"/>
        <charset val="204"/>
      </rPr>
      <t>ШГ. Д1Т-22, 24. ШГ. В95Т1-17, 22</t>
    </r>
  </si>
  <si>
    <t>Не верите? И правильно делаете!  Приезжайте и к нам на экскурсию! 
У нас реальные цены и без подделки сертификатов!</t>
  </si>
  <si>
    <t>Калёные плиты и прутки предельных толщин из-за внутренних напряжений "трещат", почти все. Мы решили эту проблему.</t>
  </si>
  <si>
    <r>
      <rPr>
        <b/>
        <i/>
        <sz val="24"/>
        <color rgb="FF800000"/>
        <rFont val="Arial Narrow"/>
        <family val="2"/>
        <charset val="204"/>
      </rPr>
      <t>ОСНОВНОЙ ассортимент круглых труб на наших складах  в Томилино</t>
    </r>
    <r>
      <rPr>
        <b/>
        <i/>
        <sz val="24"/>
        <color rgb="FF800000"/>
        <rFont val="Arial Narrow"/>
        <family val="2"/>
        <charset val="204"/>
      </rPr>
      <t>производство АЛКОА, СМК, КУМЗ и КРАМЗ</t>
    </r>
  </si>
  <si>
    <r>
      <rPr>
        <b/>
        <vertAlign val="subscript"/>
        <sz val="18"/>
        <rFont val="Arial Narrow"/>
        <family val="2"/>
        <charset val="204"/>
      </rPr>
      <t>Ø</t>
    </r>
    <r>
      <rPr>
        <b/>
        <sz val="18"/>
        <rFont val="Calibri"/>
        <family val="2"/>
        <charset val="204"/>
      </rPr>
      <t>нар.×</t>
    </r>
    <r>
      <rPr>
        <b/>
        <vertAlign val="subscript"/>
        <sz val="18"/>
        <rFont val="Arial Narrow"/>
        <family val="2"/>
        <charset val="204"/>
      </rPr>
      <t>Δ</t>
    </r>
    <r>
      <rPr>
        <b/>
        <vertAlign val="subscript"/>
        <sz val="18"/>
        <rFont val="Arial Narrow"/>
        <family val="2"/>
        <charset val="204"/>
      </rPr>
      <t>стенки</t>
    </r>
  </si>
  <si>
    <t>Трубы АМГ2</t>
  </si>
  <si>
    <t>6×1</t>
  </si>
  <si>
    <t>8×1</t>
  </si>
  <si>
    <t>28×1</t>
  </si>
  <si>
    <t>140×25</t>
  </si>
  <si>
    <t>200×15</t>
  </si>
  <si>
    <t>Трубы АМГ6 с АТП</t>
  </si>
  <si>
    <t>45×7</t>
  </si>
  <si>
    <t>135×22,5</t>
  </si>
  <si>
    <t>230×15</t>
  </si>
  <si>
    <t>330×40</t>
  </si>
  <si>
    <t>360×30</t>
  </si>
  <si>
    <t>370×80</t>
  </si>
  <si>
    <t>60×7</t>
  </si>
  <si>
    <t>140×10</t>
  </si>
  <si>
    <t>250×40</t>
  </si>
  <si>
    <t>330×75</t>
  </si>
  <si>
    <t>370×70</t>
  </si>
  <si>
    <t>410×60</t>
  </si>
  <si>
    <t>Трубы АМГ6М с АТП</t>
  </si>
  <si>
    <t>24×1,5</t>
  </si>
  <si>
    <t>28×2</t>
  </si>
  <si>
    <t>45×2</t>
  </si>
  <si>
    <t>90×2,5</t>
  </si>
  <si>
    <t>230×27,5</t>
  </si>
  <si>
    <t>280×40</t>
  </si>
  <si>
    <t>24×2</t>
  </si>
  <si>
    <t>30×2,5</t>
  </si>
  <si>
    <t>50×1,5</t>
  </si>
  <si>
    <t>135×17,5</t>
  </si>
  <si>
    <t>310×40</t>
  </si>
  <si>
    <t>24×3</t>
  </si>
  <si>
    <t>36×2</t>
  </si>
  <si>
    <t>60×17,5</t>
  </si>
  <si>
    <t>230×20</t>
  </si>
  <si>
    <t>280×30</t>
  </si>
  <si>
    <t>430×40</t>
  </si>
  <si>
    <t>25×2</t>
  </si>
  <si>
    <t>Трубы АМЦМ</t>
  </si>
  <si>
    <t>6×0,75</t>
  </si>
  <si>
    <t>10×2</t>
  </si>
  <si>
    <t>12×1</t>
  </si>
  <si>
    <t>12×2</t>
  </si>
  <si>
    <t>14×2</t>
  </si>
  <si>
    <t>20×2,5</t>
  </si>
  <si>
    <t>Трубы АД1М</t>
  </si>
  <si>
    <t>АД31</t>
  </si>
  <si>
    <t>50×3</t>
  </si>
  <si>
    <t>100×3</t>
  </si>
  <si>
    <t>Трубы АД35Т1, с АТП (РТ-приёмка)</t>
  </si>
  <si>
    <t>АД33Т1 с АТП</t>
  </si>
  <si>
    <t>Трубы В95Т1 без АТП</t>
  </si>
  <si>
    <t>Трубы В95Т1 с АТП</t>
  </si>
  <si>
    <t>60×15</t>
  </si>
  <si>
    <t>75×17,5</t>
  </si>
  <si>
    <t>95×12,5</t>
  </si>
  <si>
    <t>125×20</t>
  </si>
  <si>
    <t>Труба АД33Т1 450*55 ОСТ 1 92048-90 АТП</t>
  </si>
  <si>
    <t>Трубы Д16Т, почти все с АТП</t>
  </si>
  <si>
    <t>Труба АД35Т1 25*5 АТП</t>
  </si>
  <si>
    <t>14×1,5</t>
  </si>
  <si>
    <t>52×7,5</t>
  </si>
  <si>
    <t>80×22,5</t>
  </si>
  <si>
    <t>120×23,5</t>
  </si>
  <si>
    <t>Труба АД35Т1 28*5 АТП</t>
  </si>
  <si>
    <t>15×3</t>
  </si>
  <si>
    <t>40×3</t>
  </si>
  <si>
    <t>52×8</t>
  </si>
  <si>
    <t>65×8</t>
  </si>
  <si>
    <t>80×25</t>
  </si>
  <si>
    <t>120×25</t>
  </si>
  <si>
    <t>Труба АД35Т1 30*5 АТП</t>
  </si>
  <si>
    <t>16×3,5</t>
  </si>
  <si>
    <t>65×10</t>
  </si>
  <si>
    <t>85×12,5</t>
  </si>
  <si>
    <t>125×10</t>
  </si>
  <si>
    <t>Труба АД35Т1 32*6 АТП</t>
  </si>
  <si>
    <t>20×4</t>
  </si>
  <si>
    <t>40×7</t>
  </si>
  <si>
    <t>65×12,5</t>
  </si>
  <si>
    <t>85×15</t>
  </si>
  <si>
    <t>125×15</t>
  </si>
  <si>
    <t>Труба АД35Т1 32*8 АТП</t>
  </si>
  <si>
    <t>22×2</t>
  </si>
  <si>
    <t>40×8</t>
  </si>
  <si>
    <t>65×15</t>
  </si>
  <si>
    <t>85×17,5</t>
  </si>
  <si>
    <t>Труба АД35Т1 36*10 АТП</t>
  </si>
  <si>
    <t>22×4</t>
  </si>
  <si>
    <t>52×17,5</t>
  </si>
  <si>
    <t>65×17,5</t>
  </si>
  <si>
    <t>85×20</t>
  </si>
  <si>
    <t>130×10</t>
  </si>
  <si>
    <t>Труба АД35Т1 36*5 АТП</t>
  </si>
  <si>
    <t>22×5</t>
  </si>
  <si>
    <t>40×12,5</t>
  </si>
  <si>
    <t>55×5</t>
  </si>
  <si>
    <t>65×20</t>
  </si>
  <si>
    <t>85×22,5</t>
  </si>
  <si>
    <t>130×12,5</t>
  </si>
  <si>
    <t>Труба АД35Т1 38*10 АТП</t>
  </si>
  <si>
    <t>42×5</t>
  </si>
  <si>
    <t>55×6</t>
  </si>
  <si>
    <t>70×6</t>
  </si>
  <si>
    <t>85×25</t>
  </si>
  <si>
    <t>130×20</t>
  </si>
  <si>
    <t>Труба АД35Т1 38*5 АТП</t>
  </si>
  <si>
    <t>24×5</t>
  </si>
  <si>
    <t>42×7</t>
  </si>
  <si>
    <t>55×7</t>
  </si>
  <si>
    <t>130×22,5</t>
  </si>
  <si>
    <t>Труба АД35Т1 40*10 АТП</t>
  </si>
  <si>
    <t>25×3</t>
  </si>
  <si>
    <t>42×8</t>
  </si>
  <si>
    <t>55×7,5</t>
  </si>
  <si>
    <t>70×10</t>
  </si>
  <si>
    <t>90×10</t>
  </si>
  <si>
    <r>
      <rPr>
        <sz val="14"/>
        <rFont val="Arial Narrow"/>
        <family val="2"/>
        <charset val="204"/>
      </rPr>
      <t>130</t>
    </r>
    <r>
      <rPr>
        <b/>
        <sz val="14"/>
        <rFont val="Arial Narrow"/>
        <family val="2"/>
        <charset val="204"/>
      </rPr>
      <t>×</t>
    </r>
    <r>
      <rPr>
        <b/>
        <sz val="14"/>
        <rFont val="Arial Narrow"/>
        <family val="2"/>
        <charset val="204"/>
      </rPr>
      <t>25</t>
    </r>
  </si>
  <si>
    <t>Труба АД35Т1 40*5 АТП</t>
  </si>
  <si>
    <t>55×8</t>
  </si>
  <si>
    <t>90×17,5</t>
  </si>
  <si>
    <t>130×30</t>
  </si>
  <si>
    <t>Труба АД35Т1 42*10 АТП</t>
  </si>
  <si>
    <t>42×12,5</t>
  </si>
  <si>
    <t>70×15</t>
  </si>
  <si>
    <t>90×20</t>
  </si>
  <si>
    <t>135×27,5</t>
  </si>
  <si>
    <t>Труба АД35Т1 42*6 АТП</t>
  </si>
  <si>
    <t>28×6</t>
  </si>
  <si>
    <t>55×12,5</t>
  </si>
  <si>
    <t>70×17,5</t>
  </si>
  <si>
    <t>90×27,5</t>
  </si>
  <si>
    <t>135×30</t>
  </si>
  <si>
    <t>Труба АД35Т1 45*10 АТП</t>
  </si>
  <si>
    <t>30×3</t>
  </si>
  <si>
    <t>95×7,5</t>
  </si>
  <si>
    <t>55×17,5</t>
  </si>
  <si>
    <t>75×6</t>
  </si>
  <si>
    <t>140×35</t>
  </si>
  <si>
    <t>30×6</t>
  </si>
  <si>
    <t>58×6</t>
  </si>
  <si>
    <t>75×7</t>
  </si>
  <si>
    <t>95×20</t>
  </si>
  <si>
    <t>145×32,5</t>
  </si>
  <si>
    <t>30×7</t>
  </si>
  <si>
    <t>75×8</t>
  </si>
  <si>
    <t>95×22,5</t>
  </si>
  <si>
    <t>155×32,5</t>
  </si>
  <si>
    <t>30×7,5</t>
  </si>
  <si>
    <t>58×10</t>
  </si>
  <si>
    <t>75×10</t>
  </si>
  <si>
    <t>95×25</t>
  </si>
  <si>
    <t>160×35</t>
  </si>
  <si>
    <t>30×8</t>
  </si>
  <si>
    <t>45×15</t>
  </si>
  <si>
    <t>58×12,5</t>
  </si>
  <si>
    <t>75×12,5</t>
  </si>
  <si>
    <t>170×35</t>
  </si>
  <si>
    <t>32×5</t>
  </si>
  <si>
    <t>48×5</t>
  </si>
  <si>
    <t>100×15</t>
  </si>
  <si>
    <t>180×15</t>
  </si>
  <si>
    <t>Труба АД35Т1 45*12,5 АТП</t>
  </si>
  <si>
    <t>48×8</t>
  </si>
  <si>
    <r>
      <rPr>
        <b/>
        <sz val="14"/>
        <color rgb="FF000000"/>
        <rFont val="Calibri"/>
        <family val="2"/>
        <charset val="204"/>
      </rPr>
      <t>58</t>
    </r>
    <r>
      <rPr>
        <b/>
        <sz val="14"/>
        <color rgb="FF000000"/>
        <rFont val="Arial Narrow"/>
        <family val="2"/>
        <charset val="204"/>
      </rPr>
      <t>×</t>
    </r>
    <r>
      <rPr>
        <b/>
        <sz val="14"/>
        <color rgb="FF000000"/>
        <rFont val="Arial Narrow"/>
        <family val="2"/>
        <charset val="204"/>
      </rPr>
      <t>17,5</t>
    </r>
  </si>
  <si>
    <t>100×20</t>
  </si>
  <si>
    <t>180×37,5</t>
  </si>
  <si>
    <t>Труба АД35Т1 45*5 АТП</t>
  </si>
  <si>
    <t>32×7,5</t>
  </si>
  <si>
    <t>60×4</t>
  </si>
  <si>
    <t>75×20</t>
  </si>
  <si>
    <t>100×25</t>
  </si>
  <si>
    <t>180×40</t>
  </si>
  <si>
    <t>Труба АД35Т1 45*6 АТП</t>
  </si>
  <si>
    <t>48×12,5</t>
  </si>
  <si>
    <t>60×5</t>
  </si>
  <si>
    <t>75×22,5</t>
  </si>
  <si>
    <t>105×12,5</t>
  </si>
  <si>
    <t>185×37,5</t>
  </si>
  <si>
    <t>60*5</t>
  </si>
  <si>
    <t>Труба АД35Т1 45*8 АТП</t>
  </si>
  <si>
    <t>34×5</t>
  </si>
  <si>
    <t>48×15</t>
  </si>
  <si>
    <t>60×7,5</t>
  </si>
  <si>
    <t>75×25</t>
  </si>
  <si>
    <t>105×15</t>
  </si>
  <si>
    <t>200×20</t>
  </si>
  <si>
    <t>Труба АД35Т1 48*10 АТП</t>
  </si>
  <si>
    <t>35×5</t>
  </si>
  <si>
    <t>75×27,5</t>
  </si>
  <si>
    <t>110×20</t>
  </si>
  <si>
    <t>200×40</t>
  </si>
  <si>
    <t>Труба АД35Т1 48*7 АТП</t>
  </si>
  <si>
    <t>35×8</t>
  </si>
  <si>
    <t>60×10</t>
  </si>
  <si>
    <t>80×5</t>
  </si>
  <si>
    <t>110×25</t>
  </si>
  <si>
    <t>Труба АД35Т1 50*6 АТП</t>
  </si>
  <si>
    <t>35×10</t>
  </si>
  <si>
    <t>50×10</t>
  </si>
  <si>
    <t>60×12,5</t>
  </si>
  <si>
    <t>80×10</t>
  </si>
  <si>
    <t>110×27,5</t>
  </si>
  <si>
    <t>250×50</t>
  </si>
  <si>
    <t>Труба АД35Т1 52*10 АТП</t>
  </si>
  <si>
    <t>50×12,5</t>
  </si>
  <si>
    <t>80×12,5</t>
  </si>
  <si>
    <t>110×30</t>
  </si>
  <si>
    <t>290×40</t>
  </si>
  <si>
    <t>Труба АД35Т1 52*12,5 АТП</t>
  </si>
  <si>
    <t>50×15</t>
  </si>
  <si>
    <t>80×15</t>
  </si>
  <si>
    <t>110×40</t>
  </si>
  <si>
    <t>Труба АД35Т1 52*15 АТП</t>
  </si>
  <si>
    <t>38×4</t>
  </si>
  <si>
    <t>50×17,5</t>
  </si>
  <si>
    <t>60×20</t>
  </si>
  <si>
    <t>80×17,5</t>
  </si>
  <si>
    <t>115×7</t>
  </si>
  <si>
    <t>Труба АД35Т1 52*6 АТП</t>
  </si>
  <si>
    <t>52×1,5</t>
  </si>
  <si>
    <t>65×5</t>
  </si>
  <si>
    <r>
      <rPr>
        <sz val="14"/>
        <rFont val="Arial Narrow"/>
        <family val="2"/>
        <charset val="204"/>
      </rPr>
      <t>120</t>
    </r>
    <r>
      <rPr>
        <b/>
        <sz val="14"/>
        <rFont val="Arial Narrow"/>
        <family val="2"/>
        <charset val="204"/>
      </rPr>
      <t>×</t>
    </r>
    <r>
      <rPr>
        <b/>
        <sz val="14"/>
        <rFont val="Arial Narrow"/>
        <family val="2"/>
        <charset val="204"/>
      </rPr>
      <t>15</t>
    </r>
  </si>
  <si>
    <t>Труба АД35Т1 55*10 АТП</t>
  </si>
  <si>
    <t>38×8</t>
  </si>
  <si>
    <t>52×5</t>
  </si>
  <si>
    <t>65×7</t>
  </si>
  <si>
    <t>80×20</t>
  </si>
  <si>
    <t>120×17,5</t>
  </si>
  <si>
    <t>Труба АД35Т1 55*15 АТП</t>
  </si>
  <si>
    <t>Общий тоннаж труб на складе около 200±30tn, в работе постоянно ещё около 30±20tn.</t>
  </si>
  <si>
    <t>Труба АД35Т1 58*15 АТП</t>
  </si>
  <si>
    <t>Предлагаем услуги по резке цветного проката на ленточнопильных станках, в т.ч. "давальческого.</t>
  </si>
  <si>
    <t>Труба АД35Т1 58*8 АТП</t>
  </si>
  <si>
    <t>Труба АД35Т1 60*8 АТП</t>
  </si>
  <si>
    <t>Труба АД35Т1 65*7,5 АТП</t>
  </si>
  <si>
    <t>Труба АД35Т1 70*12,5 АТП</t>
  </si>
  <si>
    <t>Труба АД35Т1 70*20 АТП</t>
  </si>
  <si>
    <t>Труба АД35Т1 70*8 АТП</t>
  </si>
  <si>
    <t>Труба АД35Т1 75*15 АТП</t>
  </si>
  <si>
    <t>Труба АД35Т1 85*27,5 АТП</t>
  </si>
  <si>
    <t>Труба АД35Т1 95*27,5 АТП</t>
  </si>
  <si>
    <t>ВТ1-0</t>
  </si>
  <si>
    <t>600×2000</t>
  </si>
  <si>
    <t>ВТ1-0 АТП</t>
  </si>
  <si>
    <t>ВТ1-0</t>
  </si>
  <si>
    <t>1250×3450</t>
  </si>
  <si>
    <t>800×1500</t>
  </si>
  <si>
    <t>1010×2010</t>
  </si>
  <si>
    <t>600×1500</t>
  </si>
  <si>
    <t>1000×2250</t>
  </si>
  <si>
    <t>800×2000</t>
  </si>
  <si>
    <t>1000×2500</t>
  </si>
  <si>
    <t>1050×2500</t>
  </si>
  <si>
    <t>1000×1000</t>
  </si>
  <si>
    <t>1000×2300</t>
  </si>
  <si>
    <t>ОТ4-0</t>
  </si>
  <si>
    <t>ОТ4</t>
  </si>
  <si>
    <t>ОТ4</t>
  </si>
  <si>
    <t>ОТ4 АТП</t>
  </si>
  <si>
    <t>1000×2200</t>
  </si>
  <si>
    <t>ОТ4-1</t>
  </si>
  <si>
    <t>900×2000</t>
  </si>
  <si>
    <t>ВТ14</t>
  </si>
  <si>
    <t>ВТ20</t>
  </si>
  <si>
    <t>Проверено</t>
  </si>
  <si>
    <t>САМОПАЛА НЕТ</t>
  </si>
  <si>
    <t>L 1000-1500</t>
  </si>
  <si>
    <t>М/О</t>
  </si>
  <si>
    <t>L 3600-4000</t>
  </si>
  <si>
    <t>L 1400-1600</t>
  </si>
  <si>
    <t>L 2000-2700</t>
  </si>
  <si>
    <t>L 2300-2500</t>
  </si>
  <si>
    <t>L 1600-3500</t>
  </si>
  <si>
    <t>L 3500-4000</t>
  </si>
  <si>
    <t>L 1500-3000</t>
  </si>
  <si>
    <t>ВТ5</t>
  </si>
  <si>
    <t>ВТ5 АТП</t>
  </si>
  <si>
    <t>ВТ6</t>
  </si>
  <si>
    <t>ВТ6 АТП</t>
  </si>
  <si>
    <t>ВТ6</t>
  </si>
  <si>
    <t>ВТ8</t>
  </si>
  <si>
    <t>ВТ9</t>
  </si>
  <si>
    <t>ВТ14</t>
  </si>
  <si>
    <t>ВТ3-1</t>
  </si>
  <si>
    <t>СКЛАД ТОМИЛИНО, МО</t>
  </si>
  <si>
    <t>ТЛ2</t>
  </si>
  <si>
    <t>АЛЕКСАНДР МИХАЛЕВСКИЙ</t>
  </si>
  <si>
    <t>W.App</t>
  </si>
  <si>
    <t>SMS</t>
  </si>
  <si>
    <t>МГФ</t>
  </si>
  <si>
    <t>ЕКАТЕРИНА ХАРИТОНОВА</t>
  </si>
  <si>
    <t>МТС</t>
  </si>
  <si>
    <t>VBR</t>
  </si>
  <si>
    <t>АЛЕКСАНДР ГОМЗЕЛЕВ</t>
  </si>
  <si>
    <t>Сергей Ложкин</t>
  </si>
  <si>
    <t>Сергей Соловьёв</t>
  </si>
  <si>
    <t>(925)111-11-38</t>
  </si>
  <si>
    <t>(925)111-11-40</t>
  </si>
  <si>
    <t>(925)111-11-48</t>
  </si>
  <si>
    <t>(925)111-11-43</t>
  </si>
  <si>
    <t>ОЛЬГА ХРУПКИНА</t>
  </si>
  <si>
    <t>(925)111-11-42</t>
  </si>
  <si>
    <t>ЗОЯ БЫЧКОВА</t>
  </si>
  <si>
    <t>(925)111-11-49</t>
  </si>
  <si>
    <t>(925)111-11-79</t>
  </si>
  <si>
    <t>(925)111-11-52</t>
  </si>
  <si>
    <t>(925)111-11-72</t>
  </si>
  <si>
    <t>(925)111-11-58</t>
  </si>
  <si>
    <t>(925)111-11-94</t>
  </si>
  <si>
    <t>(925)111-11-86</t>
  </si>
  <si>
    <t>МАКСИМ КАРКАЧЕВ</t>
  </si>
  <si>
    <t>(925)111-11-89</t>
  </si>
  <si>
    <t>НИНА ЧУМИЧЕВА</t>
  </si>
  <si>
    <t>(925)111-11-96</t>
  </si>
  <si>
    <t>ТАТЬЯНА ФРАНК</t>
  </si>
  <si>
    <t>(925)111-11-93</t>
  </si>
  <si>
    <t>ВАЛЕНТИНА САТИНА</t>
  </si>
  <si>
    <t>БЛН</t>
  </si>
  <si>
    <t>(812)977-77-79</t>
  </si>
  <si>
    <t>ММ пров.</t>
  </si>
  <si>
    <t>катушка</t>
  </si>
  <si>
    <t>ММ пров.</t>
  </si>
  <si>
    <t>ММЛ пров.</t>
  </si>
  <si>
    <t>бухта</t>
  </si>
  <si>
    <t>БРБ2Т</t>
  </si>
  <si>
    <t>БРОЦ4-3</t>
  </si>
  <si>
    <t>БРКМЦ3-1Т</t>
  </si>
  <si>
    <t>Л63М</t>
  </si>
  <si>
    <t>Л63Т</t>
  </si>
  <si>
    <t>ЛС59-1Т</t>
  </si>
  <si>
    <t>Л63ПТ</t>
  </si>
  <si>
    <t>ЛС59-1М</t>
  </si>
  <si>
    <t>ВТ1-00</t>
  </si>
  <si>
    <t>бухта Ti</t>
  </si>
  <si>
    <t>ВТ2 св.</t>
  </si>
  <si>
    <t>СП14</t>
  </si>
  <si>
    <t>бухта</t>
  </si>
  <si>
    <t>В65</t>
  </si>
  <si>
    <t>Чушка А5</t>
  </si>
  <si>
    <t>Чушка А99 (99,997) (Красноярск)</t>
  </si>
  <si>
    <t>Чушка АК7ПЧ (Новокузнецк)</t>
  </si>
  <si>
    <t>Чушка АК12ОЧ (Новокузнецк)</t>
  </si>
  <si>
    <t>Чушка А7</t>
  </si>
  <si>
    <t>Чушка А99 (99,998) (Красноярск)</t>
  </si>
  <si>
    <t>Чушка АК8М (Новокузнецк)</t>
  </si>
  <si>
    <t>Чушка АК12ОЧ (Саяногорск)</t>
  </si>
  <si>
    <t>Чушка А8 (Саяногорск)</t>
  </si>
  <si>
    <t>Чушка А99 (99,999) (Красноярск)</t>
  </si>
  <si>
    <t>Чушка АК9ПЧ (Новокузнецк)</t>
  </si>
  <si>
    <t>Чушка АК12ПЧ (Новокузнецк)</t>
  </si>
  <si>
    <t>Чушка А85 (Саяногорск)</t>
  </si>
  <si>
    <t>Чушка АК9Ч (Новокузнецк)</t>
  </si>
  <si>
    <t>Чушка ВАЛ10 АТП</t>
  </si>
  <si>
    <t>СМК</t>
  </si>
  <si>
    <t>Чушка АЛ19</t>
  </si>
  <si>
    <t>Чушка О1ПЧ</t>
  </si>
  <si>
    <t>Чушка ВАЛ14 АТП</t>
  </si>
  <si>
    <t>ВСМПО</t>
  </si>
  <si>
    <t>АМФ ДПРХТ</t>
  </si>
  <si>
    <t>200×1000</t>
  </si>
  <si>
    <t>Ц0 ГПРХХ</t>
  </si>
  <si>
    <t>500×1000</t>
  </si>
  <si>
    <t>КД0 ГПРХХ</t>
  </si>
  <si>
    <t>С1 ДПРНХ</t>
  </si>
  <si>
    <t>ЦВ ГПРХХ</t>
  </si>
  <si>
    <t>600×1000</t>
  </si>
  <si>
    <t>М1 ДПРХТ</t>
  </si>
  <si>
    <t>НПА-1 ГПРНХ</t>
  </si>
  <si>
    <t>О1ПЧ ДПРХХ</t>
  </si>
  <si>
    <t>НПАН ДПРНХ</t>
  </si>
  <si>
    <t>А5</t>
  </si>
  <si>
    <t>АД1М</t>
  </si>
  <si>
    <t>АД1</t>
  </si>
  <si>
    <t>АД1</t>
  </si>
  <si>
    <t>АК5Н</t>
  </si>
  <si>
    <t>АД1Н</t>
  </si>
  <si>
    <t>АМ</t>
  </si>
  <si>
    <t>АТ</t>
  </si>
  <si>
    <t>А5Н</t>
  </si>
  <si>
    <t>А97</t>
  </si>
  <si>
    <t>Прутки бронзовые, БРБ2 и БРКМЦ3-1, прозводства ОАО КУЗОЦМ 2015-2017г.</t>
  </si>
  <si>
    <t>БРБ2Т/АТП</t>
  </si>
  <si>
    <t>ПРЕСС.</t>
  </si>
  <si>
    <t>БРБ2/АТП</t>
  </si>
  <si>
    <t>БРБ2М</t>
  </si>
  <si>
    <t>БРКМЦ3-1Т/АТП</t>
  </si>
  <si>
    <t>БРКМЦ3-1/АТП</t>
  </si>
  <si>
    <t>С1ДПРНХ</t>
  </si>
  <si>
    <t>СВ.АМЦН</t>
  </si>
  <si>
    <t>СВ. АК5Н</t>
  </si>
  <si>
    <t>СВ.АМГ3М</t>
  </si>
  <si>
    <t>СВ.АМГ3Н</t>
  </si>
  <si>
    <t xml:space="preserve">СВ.АМГ5М </t>
  </si>
  <si>
    <t>СВ.АМГ5Н</t>
  </si>
  <si>
    <t>СВ.АМГ6М</t>
  </si>
  <si>
    <t>СВ.АМГ6Н</t>
  </si>
  <si>
    <t>Д16ПТ</t>
  </si>
  <si>
    <t>Д16П</t>
  </si>
  <si>
    <t>Д18П</t>
  </si>
  <si>
    <t>ГОР.</t>
  </si>
  <si>
    <t xml:space="preserve">Чушка ОЦС555 </t>
  </si>
  <si>
    <t>500/900/950МПа</t>
  </si>
  <si>
    <t>Ø 1,6-Ø4,0</t>
  </si>
  <si>
    <t>Ø 1,6-Ø3,15</t>
  </si>
  <si>
    <t>Чушка Ц0А (УРАЛ ЦИНК)</t>
  </si>
  <si>
    <t>Чушка ЦВ0 (Челябинское производство)</t>
  </si>
  <si>
    <t>ЧУШКИ ИЗ ТЯЖЕЛЫЙ ЦВЕТНЫХ МЕТАЛЛОВ и AL. ТОЛЬКО ПЕРВИЧКА</t>
  </si>
  <si>
    <t xml:space="preserve">Проволока AL для гальваники и сварочная </t>
  </si>
  <si>
    <t>Наш постоянный складской ассортимент: медная группа, БРОНЗА (БРКМЦ3-1 и БРБ2),  ПРОВОЛОКА, АНОДЫ, ЧУШКИ AL и др, ЛИСТЫ С1</t>
  </si>
  <si>
    <t>(800) 700-66-44,  (495) 669-9999, 669-66-66, 661-66-66, 661-61-61, 
(495) 6-30-30-30, 7-88-88-42, 5054466, (812) 9777779, (3412) 971-333    с 830до 1800</t>
  </si>
  <si>
    <t>(800) 700-66-44,  (495) 669-9999, 669-66-66, 661-66-66, 661-61-61, 
(495) 6-30-30-30, 7-88-88-42, 5054466, (812) 9777779, (3412) 971-333    с 8-30 до 18-00</t>
  </si>
  <si>
    <t>городские многоканальные</t>
  </si>
  <si>
    <t>ИРИНА ХРУПКИНА</t>
  </si>
  <si>
    <t>(495)778-88-02</t>
  </si>
  <si>
    <r>
      <rPr>
        <b/>
        <sz val="20"/>
        <rFont val="Calibri"/>
        <family val="2"/>
        <charset val="204"/>
      </rPr>
      <t>Оформление документов, инженер цеха "РЕЗКА", @</t>
    </r>
    <r>
      <rPr>
        <b/>
        <sz val="20"/>
        <color rgb="FF2E75B6"/>
        <rFont val="Calibri"/>
        <family val="2"/>
        <charset val="204"/>
      </rPr>
      <t>:</t>
    </r>
    <r>
      <rPr>
        <b/>
        <sz val="20"/>
        <color rgb="FF00B0F0"/>
        <rFont val="Calibri"/>
        <family val="2"/>
        <charset val="204"/>
      </rPr>
      <t xml:space="preserve"> 7717772@mail.ru</t>
    </r>
  </si>
  <si>
    <t>Чушка С1 (ВЛАДИКАВКАЗ)</t>
  </si>
  <si>
    <t>Ø 1,6-Ø5,0</t>
  </si>
  <si>
    <t>АНОДЫ медные, свинцовые, цинковые, никелевые, кадиевые, оловяные.</t>
  </si>
  <si>
    <t>Проволока для электроэррозии</t>
  </si>
  <si>
    <t>Всегда готовы ответить на любой вопрос по металлу. Постараемся дать профессиональный совет по выбору материалов из нашего (существующевого) ассортимента. Поможем с закупкой продукции, которой нет в нашем ассортименте.</t>
  </si>
  <si>
    <r>
      <rPr>
        <b/>
        <i/>
        <sz val="24"/>
        <color theme="1"/>
        <rFont val="Arial Narrow"/>
        <family val="2"/>
        <charset val="204"/>
      </rPr>
      <t>Общие телефоны,</t>
    </r>
    <r>
      <rPr>
        <b/>
        <i/>
        <sz val="24"/>
        <color rgb="FF00B0F0"/>
        <rFont val="Arial Narrow"/>
        <family val="2"/>
        <charset val="204"/>
      </rPr>
      <t xml:space="preserve"> info@aozapp.ru,  zakaz@aozapp.ru</t>
    </r>
  </si>
  <si>
    <t>ТЕЛ/ФАКС</t>
  </si>
  <si>
    <t>Viber</t>
  </si>
  <si>
    <r>
      <t xml:space="preserve">Инженеры по сбыту, оформление документов, резка, 
@: </t>
    </r>
    <r>
      <rPr>
        <b/>
        <i/>
        <sz val="22"/>
        <color rgb="FF00B0F0"/>
        <rFont val="Arial Narrow"/>
        <family val="2"/>
        <charset val="204"/>
      </rPr>
      <t>izhaviaprokat@mail.ru</t>
    </r>
  </si>
  <si>
    <t>Настоящий титан, всего на 0,1-30% дороже "настоящего". Без фальсификации, без подделки истории.</t>
  </si>
  <si>
    <t>Наш постоянный складской ассортимент титанового проката</t>
  </si>
  <si>
    <r>
      <rPr>
        <b/>
        <sz val="14"/>
        <rFont val="Arial Narrow"/>
        <family val="2"/>
        <charset val="204"/>
      </rPr>
      <t>Начальник склада,</t>
    </r>
    <r>
      <rPr>
        <b/>
        <sz val="14"/>
        <color rgb="FF00B0F0"/>
        <rFont val="Arial Narrow"/>
        <family val="2"/>
        <charset val="204"/>
      </rPr>
      <t xml:space="preserve"> 7788828@mail.ru</t>
    </r>
  </si>
  <si>
    <r>
      <rPr>
        <b/>
        <sz val="14"/>
        <rFont val="Arial Narrow"/>
        <family val="2"/>
        <charset val="204"/>
      </rPr>
      <t>Оформление отгрузок,</t>
    </r>
    <r>
      <rPr>
        <b/>
        <sz val="14"/>
        <color rgb="FF00B0F0"/>
        <rFont val="Arial Narrow"/>
        <family val="2"/>
        <charset val="204"/>
      </rPr>
      <t xml:space="preserve"> 7717779@mail.ru</t>
    </r>
  </si>
  <si>
    <r>
      <rPr>
        <b/>
        <sz val="14"/>
        <rFont val="Arial Narrow"/>
        <family val="2"/>
        <charset val="204"/>
      </rPr>
      <t xml:space="preserve">Оформление отгрузок, </t>
    </r>
    <r>
      <rPr>
        <b/>
        <sz val="14"/>
        <color rgb="FF00B0F0"/>
        <rFont val="Arial Narrow"/>
        <family val="2"/>
        <charset val="204"/>
      </rPr>
      <t>7788811@mail.ru</t>
    </r>
  </si>
  <si>
    <r>
      <rPr>
        <b/>
        <sz val="16"/>
        <rFont val="Arial Narrow"/>
        <family val="2"/>
        <charset val="204"/>
      </rPr>
      <t>Зам. зав. скл,</t>
    </r>
    <r>
      <rPr>
        <b/>
        <sz val="16"/>
        <color rgb="FF00B0F0"/>
        <rFont val="Arial Narrow"/>
        <family val="2"/>
        <charset val="204"/>
      </rPr>
      <t xml:space="preserve"> 7788852@bk.ru</t>
    </r>
  </si>
  <si>
    <t>ЦЕНТРАЛЬНЫЙ ОФИС</t>
  </si>
  <si>
    <r>
      <t xml:space="preserve">Весь текущий ассортимент можно скачать на сайте  </t>
    </r>
    <r>
      <rPr>
        <sz val="18"/>
        <color rgb="FF00B0F0"/>
        <rFont val="Arial"/>
        <family val="2"/>
        <charset val="204"/>
      </rPr>
      <t>WWW.AOZAPP.RU</t>
    </r>
    <r>
      <rPr>
        <sz val="18"/>
        <color rgb="FF000000"/>
        <rFont val="Arial"/>
        <family val="2"/>
        <charset val="204"/>
      </rPr>
      <t>. На 01/01/2017г. титан хранится на складе только в Москве.
Мы не предлагаем поставки с мифических складов "на Урале" или "щаз привезём". Всё можно поглядеть, отложить.</t>
    </r>
  </si>
  <si>
    <r>
      <rPr>
        <i/>
        <u/>
        <sz val="17"/>
        <color rgb="FF000000"/>
        <rFont val="Arial"/>
        <family val="2"/>
        <charset val="204"/>
      </rPr>
      <t>Как проверить титан и сертификаты:</t>
    </r>
    <r>
      <rPr>
        <sz val="17"/>
        <color rgb="FF000000"/>
        <rFont val="Arial"/>
        <family val="2"/>
        <charset val="204"/>
      </rPr>
      <t xml:space="preserve"> сначала увидеть сам металл и сертификат на него, в котором обязательно должен быть грузополучатель. Если сертификату 99 лет, то верить "антикварам" на ваше усмотрение. Например, сертификат "ВСМПО" направить в "безопасность" ВСМПО-АВИСМЫ, Соболев Михаил Юрьевич т. (34345) 62097 </t>
    </r>
    <r>
      <rPr>
        <sz val="17"/>
        <color rgb="FF00B0F0"/>
        <rFont val="Arial"/>
        <family val="2"/>
        <charset val="204"/>
      </rPr>
      <t>sobolev_m@vsmpo.ru</t>
    </r>
    <r>
      <rPr>
        <sz val="17"/>
        <color rgb="FF000000"/>
        <rFont val="Arial"/>
        <family val="2"/>
        <charset val="204"/>
      </rPr>
      <t>. Можно и титановый тимплет отправить. Если за сертификат выдают какие-то результаты исследований, то риск закупки «левака» почти 100%. Неликвиды и госрезерв продали/переплавили ещё в ХХ веке. Если есть возможность, проверяйте не только идентичность химсостава сертификату, но и газы. Если металлы в титане определяют марку, то газы—качество. Вышлем фотографии нашего проката и сертификаты по запросу.</t>
    </r>
  </si>
  <si>
    <t>У нас нет переката и перекрута. Весь прокат  ВТ5, ВТ6, ОТ4 с АТП и любой на нашем складе ВТ1-0
пр-ва АО ВСМПО-АВИСМА 2014-2016. Остальная "легировка", без АТП,  производства П/Я -Р6189 (ВСМПО)</t>
  </si>
  <si>
    <r>
      <rPr>
        <b/>
        <sz val="18"/>
        <color theme="1"/>
        <rFont val="Arial"/>
        <family val="2"/>
        <charset val="204"/>
      </rPr>
      <t xml:space="preserve">Точные данные по массе, длинам/габаритам, обточке--всегда можно скачать и посмотреть на нашем сайте </t>
    </r>
    <r>
      <rPr>
        <b/>
        <sz val="16"/>
        <color theme="1"/>
        <rFont val="Arial"/>
        <family val="2"/>
        <charset val="204"/>
      </rPr>
      <t xml:space="preserve">     </t>
    </r>
    <r>
      <rPr>
        <b/>
        <sz val="16"/>
        <color rgb="FF00B0F0"/>
        <rFont val="Arial"/>
        <family val="2"/>
        <charset val="204"/>
      </rPr>
      <t>WWW.AOZAPP.RU</t>
    </r>
  </si>
  <si>
    <t>Склад +резка  "КРАСКОВО", МО  Поле резки плит до 3,2m×3,2m, прутки до Ø610mm</t>
  </si>
  <si>
    <r>
      <t>Офис+склад+резка в Ижевске. Поле резки плит до 4,0м×4,0m</t>
    </r>
    <r>
      <rPr>
        <sz val="30"/>
        <rFont val="Arial"/>
        <family val="2"/>
        <charset val="204"/>
      </rPr>
      <t>, прутки до Ø610mm</t>
    </r>
  </si>
  <si>
    <t>Bedra
Brasston
EDM</t>
  </si>
  <si>
    <t>Весь текущий складской ассортимент и  массы можно скачать на WWW.AOZAPP.RU. Бронзовые прутки и проволока, медный и латунный прокат, медная и латунная проволока находятся на складе в Москве. В Ижевске мы можем порезать любой цветной прокат, стандартно выпускаемый отечественной промышленностью. На таблетки и полосы/кубики. Многие материалы не поместились на данных листах.</t>
  </si>
  <si>
    <t>СВ.АМЦМ</t>
  </si>
  <si>
    <t>кат./бух.</t>
  </si>
  <si>
    <r>
      <rPr>
        <sz val="22"/>
        <rFont val="Arial"/>
        <family val="2"/>
        <charset val="204"/>
      </rPr>
      <t>Наши постоянные складские позиции:  латунные, медные, бронзовые прутки</t>
    </r>
    <r>
      <rPr>
        <sz val="22"/>
        <color rgb="FFFF000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(ЛС59-1, Л63, М1, БРБ2(АТП), ОЦС555, </t>
    </r>
    <r>
      <rPr>
        <sz val="22"/>
        <color rgb="FF000000"/>
        <rFont val="Arial"/>
        <family val="2"/>
        <charset val="204"/>
      </rPr>
      <t>БРКМЦ3-1(АТП), БРАЖН10-4-4(АТП)</t>
    </r>
    <r>
      <rPr>
        <sz val="22"/>
        <rFont val="Arial"/>
        <family val="2"/>
        <charset val="204"/>
      </rPr>
      <t>, БРАЖМЦ10-3-1.5(АТП), БРАЖНМЦ9-4-4-1(АТП),</t>
    </r>
    <r>
      <rPr>
        <sz val="22"/>
        <color rgb="FFFF0000"/>
        <rFont val="Arial"/>
        <family val="2"/>
        <charset val="204"/>
      </rPr>
      <t xml:space="preserve"> </t>
    </r>
    <r>
      <rPr>
        <sz val="22"/>
        <color rgb="FF000000"/>
        <rFont val="Arial"/>
        <family val="2"/>
        <charset val="204"/>
      </rPr>
      <t>БРАМЦ9-2, БРОФ10-1,
БРОФ7-0.2(ПРЕСС., АТП), БРОЦС5-5-5, БРХ,  БРАЖ9-4(АТП)), отрезаем от 1см. Резка ≈4-6 руб./cm²</t>
    </r>
  </si>
  <si>
    <t>Титановые прутки и плиты отрезаем от 1см. Резка ≈6-20 руб./cm². Контрафакт не режем, никому!</t>
  </si>
  <si>
    <r>
      <rPr>
        <b/>
        <sz val="12"/>
        <color rgb="FF000000"/>
        <rFont val="Calibri"/>
        <family val="2"/>
        <charset val="204"/>
      </rPr>
      <t>Отрезаем и от этих плит полосы до L</t>
    </r>
    <r>
      <rPr>
        <b/>
        <sz val="12"/>
        <color rgb="FF000000"/>
        <rFont val="Arial Narrow"/>
        <family val="2"/>
        <charset val="204"/>
      </rPr>
      <t>≤</t>
    </r>
    <r>
      <rPr>
        <b/>
        <sz val="12"/>
        <color rgb="FF000000"/>
        <rFont val="Calibri"/>
        <family val="2"/>
        <charset val="204"/>
      </rPr>
      <t>4000mm с повторяемостью до ±0,1mm и шинкуем от 10mm!
Наценка при отрезке полос от любых наших плит не более 3-7%.
Чтобы узнать цены, свободные остатки, пожалуйста, свяжитесь с любым сотрудником</t>
    </r>
    <r>
      <rPr>
        <b/>
        <sz val="12"/>
        <color rgb="FF000000"/>
        <rFont val="Arial Narrow"/>
        <family val="2"/>
        <charset val="204"/>
      </rPr>
      <t>–</t>
    </r>
    <r>
      <rPr>
        <b/>
        <sz val="12"/>
        <color rgb="FF000000"/>
        <rFont val="Calibri"/>
        <family val="2"/>
        <charset val="204"/>
      </rPr>
      <t>www.aozapp.ru.
Карта резки, клеймение/подпись каждой заготовки, упаковка в бумагу поштучно</t>
    </r>
    <r>
      <rPr>
        <b/>
        <sz val="12"/>
        <color rgb="FF000000"/>
        <rFont val="Arial Narrow"/>
        <family val="2"/>
        <charset val="204"/>
      </rPr>
      <t>–на это всё знакомо.</t>
    </r>
  </si>
  <si>
    <t>3412-563333</t>
  </si>
  <si>
    <t>(925)111-11-78</t>
  </si>
  <si>
    <t>ЕВГЕНИЙ БЕЛЯКОВ</t>
  </si>
  <si>
    <t>(925)111-11-09</t>
  </si>
  <si>
    <t>Инженер склада
Подготовка отгрузок</t>
  </si>
  <si>
    <t>МИХАИЛ КОВАЛЁВ</t>
  </si>
  <si>
    <t>ТАТЬЯНА ХМЕЛЬНИЦКАЯ</t>
  </si>
  <si>
    <t>АЛЕКСАНДРА СЫЧУШКИНА</t>
  </si>
  <si>
    <t xml:space="preserve">ВАЛЕРИЙ СНЫТКО </t>
  </si>
  <si>
    <t>(925)111-11-73</t>
  </si>
  <si>
    <r>
      <rPr>
        <b/>
        <sz val="19"/>
        <color theme="1"/>
        <rFont val="Arial"/>
        <family val="2"/>
        <charset val="204"/>
      </rPr>
      <t xml:space="preserve">Сокращённые названия сотовых операторов:  </t>
    </r>
    <r>
      <rPr>
        <b/>
        <sz val="19"/>
        <color rgb="FF000000"/>
        <rFont val="Arial"/>
        <family val="2"/>
        <charset val="204"/>
      </rPr>
      <t xml:space="preserve">МГФ- Мегафон, БЛН- Билайн, ТЛ2- Теле2, МТС-МТС. Instagram: @aozapp       </t>
    </r>
  </si>
  <si>
    <t>Технолог+: Леонид Владимирович Васильев    7788235@mail.ru</t>
  </si>
  <si>
    <t>Склад +резка  "Томилино-41й завод", МО  Поле резки плит до 4m×4m</t>
  </si>
  <si>
    <t>(925)111-11-37</t>
  </si>
  <si>
    <t>АЛЕКСЕЙ САЛМАНОВ, @: 7717772@mail.ru</t>
  </si>
  <si>
    <t>АО ЗАВОД АВИАЦИОННЫХ ПРОФИЛЕЙ И ПРОКАТА, г. МОСКВА</t>
  </si>
  <si>
    <t>Контактные данные нашей компании и сотрудников:</t>
  </si>
  <si>
    <t>Мы всегда рады вашим заказам и звонкам</t>
  </si>
  <si>
    <t>(925) 111-11-82</t>
  </si>
  <si>
    <t>(982) 793-33-33</t>
  </si>
  <si>
    <t>(925) 111-11-83</t>
  </si>
  <si>
    <t>(901) 517-88-88</t>
  </si>
  <si>
    <t>(901) 578-77-71</t>
  </si>
  <si>
    <t>(812) 979-79-79</t>
  </si>
  <si>
    <t>(495) 978-88-88</t>
  </si>
  <si>
    <t>(495) 778-77-71</t>
  </si>
  <si>
    <t>(901) 979-79-79</t>
  </si>
  <si>
    <t>ф. (3412) 972-333</t>
  </si>
  <si>
    <t>(3412) 971-333, 563-333</t>
  </si>
  <si>
    <t>(982) 791-11-11</t>
  </si>
  <si>
    <t>(982) 792-22-22</t>
  </si>
  <si>
    <t>(925) 111-11-64
(495) 771-77-72</t>
  </si>
  <si>
    <t>(901) 578-88-90</t>
  </si>
  <si>
    <t>(901) 578-82-35</t>
  </si>
  <si>
    <t>(901) 578-88-42</t>
  </si>
  <si>
    <t>(901) 578-88-03</t>
  </si>
  <si>
    <t>(925) 505-44-66</t>
  </si>
  <si>
    <t>(495) 669-99-99</t>
  </si>
  <si>
    <t>(495) 661-61-61</t>
  </si>
  <si>
    <t>(985) 118-18-18</t>
  </si>
  <si>
    <t>(963) 630-30-30</t>
  </si>
  <si>
    <t>(901) 977-77-79</t>
  </si>
  <si>
    <t>(495) 778-88-90</t>
  </si>
  <si>
    <t>(495) 778-82-35</t>
  </si>
  <si>
    <t>(495) 778-88-42</t>
  </si>
  <si>
    <t>(495) 778-88-03</t>
  </si>
  <si>
    <t>(495) 505-44-66</t>
  </si>
  <si>
    <t>(495) 669-66-66</t>
  </si>
  <si>
    <t>(925) 111-11-54</t>
  </si>
  <si>
    <t>(901) 503-33-33</t>
  </si>
  <si>
    <t>(495) 771-77-79</t>
  </si>
  <si>
    <t>(925) 111-11-57</t>
  </si>
  <si>
    <t>(925) 111-11-62</t>
  </si>
  <si>
    <t>(812) 977-77-71</t>
  </si>
  <si>
    <t>(495) 771-77-78</t>
  </si>
  <si>
    <r>
      <rPr>
        <b/>
        <sz val="17"/>
        <rFont val="Arial Narrow"/>
        <family val="2"/>
        <charset val="204"/>
      </rPr>
      <t xml:space="preserve">"Сбыт"
</t>
    </r>
    <r>
      <rPr>
        <b/>
        <sz val="17"/>
        <color rgb="FF00B0F0"/>
        <rFont val="Arial Narrow"/>
        <family val="2"/>
        <charset val="204"/>
      </rPr>
      <t>7006644@bk.ru</t>
    </r>
  </si>
  <si>
    <r>
      <rPr>
        <b/>
        <sz val="17"/>
        <rFont val="Arial Narrow"/>
        <family val="2"/>
        <charset val="204"/>
      </rPr>
      <t xml:space="preserve">"ГОЗы"
</t>
    </r>
    <r>
      <rPr>
        <b/>
        <sz val="17"/>
        <color rgb="FF00B0F0"/>
        <rFont val="Arial Narrow"/>
        <family val="2"/>
        <charset val="204"/>
      </rPr>
      <t>9665638@gmail.com</t>
    </r>
  </si>
  <si>
    <r>
      <rPr>
        <b/>
        <sz val="17"/>
        <rFont val="Arial Narrow"/>
        <family val="2"/>
        <charset val="204"/>
      </rPr>
      <t xml:space="preserve">"ГОЗ Торги"
</t>
    </r>
    <r>
      <rPr>
        <b/>
        <sz val="17"/>
        <color rgb="FF00B0F0"/>
        <rFont val="Arial Narrow"/>
        <family val="2"/>
        <charset val="204"/>
      </rPr>
      <t>5651400@mail.ru</t>
    </r>
  </si>
  <si>
    <r>
      <rPr>
        <b/>
        <sz val="17"/>
        <rFont val="Arial Narrow"/>
        <family val="2"/>
        <charset val="204"/>
      </rPr>
      <t xml:space="preserve">Координатор транспорта
</t>
    </r>
    <r>
      <rPr>
        <b/>
        <sz val="17"/>
        <color rgb="FF00B0F0"/>
        <rFont val="Arial Narrow"/>
        <family val="2"/>
        <charset val="204"/>
      </rPr>
      <t>karkachev@aozapp.ru</t>
    </r>
  </si>
  <si>
    <r>
      <rPr>
        <b/>
        <sz val="17"/>
        <color rgb="FF000000"/>
        <rFont val="Calibri"/>
        <family val="2"/>
        <charset val="204"/>
      </rPr>
      <t>ВЛАДИМИР КУТЕРГИН</t>
    </r>
    <r>
      <rPr>
        <b/>
        <sz val="12"/>
        <color rgb="FF000000"/>
        <rFont val="Calibri"/>
        <family val="2"/>
        <charset val="204"/>
      </rPr>
      <t/>
    </r>
  </si>
  <si>
    <r>
      <rPr>
        <b/>
        <sz val="17"/>
        <rFont val="Arial Narrow"/>
        <family val="2"/>
        <charset val="204"/>
      </rPr>
      <t xml:space="preserve">ОМТС
</t>
    </r>
    <r>
      <rPr>
        <b/>
        <sz val="17"/>
        <color rgb="FF00B0F0"/>
        <rFont val="Arial Narrow"/>
        <family val="2"/>
        <charset val="204"/>
      </rPr>
      <t>aozap@mail.ru</t>
    </r>
  </si>
  <si>
    <r>
      <rPr>
        <b/>
        <sz val="17"/>
        <rFont val="Arial Narrow"/>
        <family val="2"/>
        <charset val="204"/>
      </rPr>
      <t xml:space="preserve">ОМТС
</t>
    </r>
    <r>
      <rPr>
        <b/>
        <sz val="17"/>
        <color rgb="FF00B0F0"/>
        <rFont val="Arial Narrow"/>
        <family val="2"/>
        <charset val="204"/>
      </rPr>
      <t>6303333@mail.ru</t>
    </r>
  </si>
  <si>
    <r>
      <rPr>
        <b/>
        <sz val="17"/>
        <rFont val="Arial Narrow"/>
        <family val="2"/>
        <charset val="204"/>
      </rPr>
      <t>Догов-ный отдел</t>
    </r>
    <r>
      <rPr>
        <b/>
        <sz val="17"/>
        <color rgb="FF00B0F0"/>
        <rFont val="Arial Narrow"/>
        <family val="2"/>
        <charset val="204"/>
      </rPr>
      <t xml:space="preserve">
i7006644@gmail.com</t>
    </r>
  </si>
  <si>
    <r>
      <rPr>
        <b/>
        <sz val="17"/>
        <rFont val="Arial Narrow"/>
        <family val="2"/>
        <charset val="204"/>
      </rPr>
      <t xml:space="preserve">"Сбыт"
</t>
    </r>
    <r>
      <rPr>
        <b/>
        <sz val="17"/>
        <color rgb="FF00B0F0"/>
        <rFont val="Arial Narrow"/>
        <family val="2"/>
        <charset val="204"/>
      </rPr>
      <t>9251111178@mail.ru</t>
    </r>
  </si>
  <si>
    <r>
      <rPr>
        <b/>
        <sz val="17"/>
        <rFont val="Arial Narrow"/>
        <family val="2"/>
        <charset val="204"/>
      </rPr>
      <t xml:space="preserve">Финансовый отдел
 </t>
    </r>
    <r>
      <rPr>
        <b/>
        <sz val="17"/>
        <color rgb="FF00B0F0"/>
        <rFont val="Arial Narrow"/>
        <family val="2"/>
        <charset val="204"/>
      </rPr>
      <t>belyakov@aozapp.ru</t>
    </r>
  </si>
  <si>
    <r>
      <rPr>
        <b/>
        <sz val="17"/>
        <rFont val="Arial Narrow"/>
        <family val="2"/>
        <charset val="204"/>
      </rPr>
      <t xml:space="preserve">"Сбыт"
</t>
    </r>
    <r>
      <rPr>
        <b/>
        <sz val="17"/>
        <color rgb="FF00B0F0"/>
        <rFont val="Arial Narrow"/>
        <family val="2"/>
        <charset val="204"/>
      </rPr>
      <t>9251111196@mail.ru</t>
    </r>
  </si>
  <si>
    <r>
      <rPr>
        <b/>
        <sz val="17"/>
        <color rgb="FF000000"/>
        <rFont val="Calibri"/>
        <family val="2"/>
        <charset val="204"/>
      </rPr>
      <t>ТАТЬЯНА ПЕРШИНА</t>
    </r>
    <r>
      <rPr>
        <b/>
        <sz val="12"/>
        <color rgb="FF000000"/>
        <rFont val="Calibri"/>
        <family val="2"/>
        <charset val="204"/>
      </rPr>
      <t/>
    </r>
  </si>
  <si>
    <r>
      <rPr>
        <b/>
        <sz val="17"/>
        <color rgb="FF000000"/>
        <rFont val="Calibri"/>
        <family val="2"/>
        <charset val="204"/>
      </rPr>
      <t>ДМИТРИЙ ГУДКОВ</t>
    </r>
    <r>
      <rPr>
        <b/>
        <sz val="12"/>
        <color rgb="FF000000"/>
        <rFont val="Calibri"/>
        <family val="2"/>
        <charset val="204"/>
      </rPr>
      <t/>
    </r>
  </si>
  <si>
    <r>
      <rPr>
        <b/>
        <sz val="17"/>
        <rFont val="Arial Narrow"/>
        <family val="2"/>
        <charset val="204"/>
      </rPr>
      <t xml:space="preserve">ПЭО, резка
</t>
    </r>
    <r>
      <rPr>
        <b/>
        <sz val="17"/>
        <color rgb="FF00B0F0"/>
        <rFont val="Arial Narrow"/>
        <family val="2"/>
        <charset val="204"/>
      </rPr>
      <t>7888842@list.ru</t>
    </r>
  </si>
  <si>
    <r>
      <rPr>
        <b/>
        <sz val="17"/>
        <rFont val="Arial Narrow"/>
        <family val="2"/>
        <charset val="204"/>
      </rPr>
      <t xml:space="preserve">"Сбыт"
</t>
    </r>
    <r>
      <rPr>
        <b/>
        <sz val="17"/>
        <color rgb="FF00B0F0"/>
        <rFont val="Arial Narrow"/>
        <family val="2"/>
        <charset val="204"/>
      </rPr>
      <t>7888842@gmail.com</t>
    </r>
  </si>
  <si>
    <r>
      <rPr>
        <b/>
        <sz val="17"/>
        <rFont val="Arial Narrow"/>
        <family val="2"/>
        <charset val="204"/>
      </rPr>
      <t xml:space="preserve">"Сбыт"
</t>
    </r>
    <r>
      <rPr>
        <b/>
        <sz val="17"/>
        <color rgb="FF00B0F0"/>
        <rFont val="Arial Narrow"/>
        <family val="2"/>
        <charset val="204"/>
      </rPr>
      <t>6528820@mail.ru</t>
    </r>
  </si>
  <si>
    <r>
      <rPr>
        <b/>
        <sz val="17"/>
        <color rgb="FF000000"/>
        <rFont val="Calibri"/>
        <family val="2"/>
        <charset val="204"/>
      </rPr>
      <t>ОКСАНА ЛЯПУНОВА</t>
    </r>
    <r>
      <rPr>
        <b/>
        <sz val="12"/>
        <color rgb="FF000000"/>
        <rFont val="Calibri"/>
        <family val="2"/>
        <charset val="204"/>
      </rPr>
      <t/>
    </r>
  </si>
  <si>
    <r>
      <rPr>
        <b/>
        <sz val="17"/>
        <rFont val="Arial Narrow"/>
        <family val="2"/>
        <charset val="204"/>
      </rPr>
      <t xml:space="preserve">"Сбыт"
</t>
    </r>
    <r>
      <rPr>
        <b/>
        <sz val="17"/>
        <color rgb="FF00B0F0"/>
        <rFont val="Arial Narrow"/>
        <family val="2"/>
        <charset val="204"/>
      </rPr>
      <t>7788802@gmail.com</t>
    </r>
  </si>
  <si>
    <r>
      <rPr>
        <b/>
        <sz val="17"/>
        <color rgb="FF000000"/>
        <rFont val="Calibri"/>
        <family val="2"/>
        <charset val="204"/>
      </rPr>
      <t>ВЛАДИМИР НЕЙГЕБАУЭР</t>
    </r>
    <r>
      <rPr>
        <b/>
        <sz val="12"/>
        <color rgb="FF000000"/>
        <rFont val="Calibri"/>
        <family val="2"/>
        <charset val="204"/>
      </rPr>
      <t/>
    </r>
  </si>
  <si>
    <r>
      <rPr>
        <b/>
        <sz val="17"/>
        <rFont val="Arial Narrow"/>
        <family val="2"/>
        <charset val="204"/>
      </rPr>
      <t xml:space="preserve">Финансовый отдел
</t>
    </r>
    <r>
      <rPr>
        <b/>
        <sz val="17"/>
        <color rgb="FF00B0F0"/>
        <rFont val="Arial Narrow"/>
        <family val="2"/>
        <charset val="204"/>
      </rPr>
      <t>4957787771@mail.ru</t>
    </r>
  </si>
  <si>
    <r>
      <rPr>
        <b/>
        <sz val="17"/>
        <color rgb="FF000000"/>
        <rFont val="Calibri"/>
        <family val="2"/>
        <charset val="204"/>
      </rPr>
      <t>ЕКАТЕРИНА НЕЙГЕБАУЭР</t>
    </r>
    <r>
      <rPr>
        <b/>
        <sz val="12"/>
        <color rgb="FF000000"/>
        <rFont val="Calibri"/>
        <family val="2"/>
        <charset val="204"/>
      </rPr>
      <t/>
    </r>
  </si>
  <si>
    <r>
      <rPr>
        <b/>
        <sz val="17"/>
        <rFont val="Arial Narrow"/>
        <family val="2"/>
        <charset val="204"/>
      </rPr>
      <t xml:space="preserve">"Сбыт"
</t>
    </r>
    <r>
      <rPr>
        <b/>
        <sz val="17"/>
        <color rgb="FF00B0F0"/>
        <rFont val="Arial Narrow"/>
        <family val="2"/>
        <charset val="204"/>
      </rPr>
      <t>7006644@list.ru</t>
    </r>
  </si>
  <si>
    <r>
      <rPr>
        <b/>
        <sz val="17"/>
        <rFont val="Arial Narrow"/>
        <family val="2"/>
        <charset val="204"/>
      </rPr>
      <t xml:space="preserve">"Сбыт"
</t>
    </r>
    <r>
      <rPr>
        <b/>
        <sz val="17"/>
        <color rgb="FF00B0F0"/>
        <rFont val="Arial Narrow"/>
        <family val="2"/>
        <charset val="204"/>
      </rPr>
      <t>8072677@mail.ru</t>
    </r>
  </si>
  <si>
    <r>
      <rPr>
        <b/>
        <sz val="17"/>
        <rFont val="Arial Narrow"/>
        <family val="2"/>
        <charset val="204"/>
      </rPr>
      <t xml:space="preserve">"Сбыт"
</t>
    </r>
    <r>
      <rPr>
        <b/>
        <sz val="17"/>
        <color rgb="FF00B0F0"/>
        <rFont val="Arial Narrow"/>
        <family val="2"/>
        <charset val="204"/>
      </rPr>
      <t>6699999@list.ru</t>
    </r>
  </si>
  <si>
    <t>Анна Полевая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</si>
</sst>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-* #,##0.00,_₽_-;\-* #,##0.00,_₽_-;_-* \-??\ _₽_-;_-@_-"/>
  </numFmts>
  <fonts count="163">
    <font>
      <sz val="11"/>
      <color rgb="FF000000"/>
      <name val="Calibri"/>
      <family val="2"/>
      <charset val="204"/>
    </font>
    <font>
      <sz val="48"/>
      <color rgb="FF0066FF"/>
      <name val="a_MachinaOrtoDgGr"/>
      <family val="5"/>
      <charset val="204"/>
    </font>
    <font>
      <b/>
      <sz val="16"/>
      <name val="Arial Narrow"/>
      <family val="2"/>
      <charset val="204"/>
    </font>
    <font>
      <b/>
      <vertAlign val="superscript"/>
      <sz val="16"/>
      <name val="Arial Narrow"/>
      <family val="2"/>
      <charset val="204"/>
    </font>
    <font>
      <b/>
      <i/>
      <sz val="16"/>
      <color rgb="FF8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0.5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3"/>
      <name val="Arial Narrow"/>
      <family val="2"/>
      <charset val="204"/>
    </font>
    <font>
      <b/>
      <i/>
      <sz val="12"/>
      <color rgb="FF000000"/>
      <name val="Arial Narrow"/>
      <family val="2"/>
      <charset val="204"/>
    </font>
    <font>
      <b/>
      <sz val="22"/>
      <name val="Arial Narrow"/>
      <family val="2"/>
      <charset val="204"/>
    </font>
    <font>
      <sz val="18"/>
      <name val="Arial Black"/>
      <family val="2"/>
      <charset val="204"/>
    </font>
    <font>
      <b/>
      <i/>
      <sz val="20"/>
      <name val="Arial Narrow"/>
      <family val="2"/>
      <charset val="204"/>
    </font>
    <font>
      <i/>
      <sz val="14"/>
      <name val="Arial Narrow"/>
      <family val="2"/>
      <charset val="204"/>
    </font>
    <font>
      <b/>
      <sz val="20"/>
      <name val="Arial Narrow"/>
      <family val="2"/>
      <charset val="204"/>
    </font>
    <font>
      <b/>
      <sz val="20"/>
      <name val="Calibri"/>
      <family val="2"/>
      <charset val="204"/>
    </font>
    <font>
      <b/>
      <i/>
      <sz val="36"/>
      <name val="Arial Narrow"/>
      <family val="2"/>
      <charset val="204"/>
    </font>
    <font>
      <sz val="16"/>
      <name val="Arial Narrow"/>
      <family val="2"/>
      <charset val="204"/>
    </font>
    <font>
      <sz val="16"/>
      <name val="Calibri"/>
      <family val="2"/>
      <charset val="204"/>
    </font>
    <font>
      <b/>
      <i/>
      <sz val="18"/>
      <color rgb="FF800000"/>
      <name val="Arial Narrow"/>
      <family val="2"/>
      <charset val="204"/>
    </font>
    <font>
      <b/>
      <sz val="26"/>
      <name val="Arial Black"/>
      <family val="2"/>
      <charset val="204"/>
    </font>
    <font>
      <sz val="20"/>
      <name val="Arial Black"/>
      <family val="2"/>
      <charset val="204"/>
    </font>
    <font>
      <sz val="15"/>
      <name val="Arial"/>
      <family val="2"/>
      <charset val="204"/>
    </font>
    <font>
      <b/>
      <sz val="11"/>
      <name val="Symbol"/>
      <family val="1"/>
      <charset val="2"/>
    </font>
    <font>
      <b/>
      <sz val="11"/>
      <color rgb="FF000000"/>
      <name val="Arial Narrow"/>
      <family val="2"/>
      <charset val="204"/>
    </font>
    <font>
      <b/>
      <sz val="11"/>
      <color rgb="FF000000"/>
      <name val="Symbol"/>
      <family val="1"/>
      <charset val="2"/>
    </font>
    <font>
      <b/>
      <u/>
      <sz val="16"/>
      <name val="Arial Narrow"/>
      <family val="2"/>
      <charset val="204"/>
    </font>
    <font>
      <b/>
      <sz val="20"/>
      <color rgb="FF800000"/>
      <name val="Arial"/>
      <family val="2"/>
      <charset val="204"/>
    </font>
    <font>
      <b/>
      <sz val="15"/>
      <name val="Arial Narrow"/>
      <family val="2"/>
      <charset val="204"/>
    </font>
    <font>
      <b/>
      <sz val="15"/>
      <color rgb="FF000000"/>
      <name val="Arial Narrow"/>
      <family val="2"/>
      <charset val="204"/>
    </font>
    <font>
      <b/>
      <sz val="12.5"/>
      <color rgb="FF000000"/>
      <name val="Arial Narrow"/>
      <family val="2"/>
      <charset val="204"/>
    </font>
    <font>
      <b/>
      <sz val="13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2.5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</font>
    <font>
      <b/>
      <sz val="12.5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b/>
      <sz val="16"/>
      <color rgb="FF000000"/>
      <name val="Arial Narrow"/>
      <family val="2"/>
      <charset val="204"/>
    </font>
    <font>
      <b/>
      <sz val="16"/>
      <color rgb="FF000000"/>
      <name val="Calibri"/>
      <family val="2"/>
      <charset val="204"/>
    </font>
    <font>
      <sz val="8"/>
      <color rgb="FF000000"/>
      <name val="Arial"/>
      <family val="2"/>
      <charset val="1"/>
    </font>
    <font>
      <b/>
      <sz val="10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8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15"/>
      <color rgb="FF000000"/>
      <name val="Arial"/>
      <family val="2"/>
      <charset val="204"/>
    </font>
    <font>
      <b/>
      <sz val="17"/>
      <name val="Arial Narrow"/>
      <family val="2"/>
      <charset val="204"/>
    </font>
    <font>
      <b/>
      <i/>
      <sz val="20"/>
      <color rgb="FF800000"/>
      <name val="Arial Narrow"/>
      <family val="2"/>
      <charset val="204"/>
    </font>
    <font>
      <b/>
      <sz val="16"/>
      <name val="Arial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Calibri"/>
      <family val="2"/>
      <charset val="204"/>
    </font>
    <font>
      <b/>
      <sz val="13"/>
      <name val="Calibri"/>
      <family val="2"/>
      <charset val="204"/>
    </font>
    <font>
      <sz val="15.5"/>
      <name val="Arial Narrow"/>
      <family val="2"/>
      <charset val="204"/>
    </font>
    <font>
      <sz val="17"/>
      <name val="Arial Narrow"/>
      <family val="2"/>
      <charset val="204"/>
    </font>
    <font>
      <b/>
      <i/>
      <sz val="18"/>
      <name val="Arial Narrow"/>
      <family val="2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80"/>
      <color rgb="FF0066FF"/>
      <name val="a_MachinaOrtoDgGr"/>
      <family val="5"/>
      <charset val="204"/>
    </font>
    <font>
      <b/>
      <sz val="16"/>
      <color rgb="FF800000"/>
      <name val="Arial Narrow"/>
      <family val="2"/>
      <charset val="204"/>
    </font>
    <font>
      <b/>
      <i/>
      <sz val="14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.5"/>
      <color rgb="FF00000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0"/>
      <color rgb="FF000000"/>
      <name val="Symbol"/>
      <family val="1"/>
      <charset val="2"/>
    </font>
    <font>
      <b/>
      <sz val="10"/>
      <color rgb="FF000000"/>
      <name val="Arial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sz val="18"/>
      <color rgb="FF800000"/>
      <name val="Arial Narrow"/>
      <family val="2"/>
      <charset val="204"/>
    </font>
    <font>
      <b/>
      <sz val="12"/>
      <color rgb="FF000000"/>
      <name val="Calibri"/>
      <family val="2"/>
      <charset val="204"/>
    </font>
    <font>
      <b/>
      <sz val="20"/>
      <color rgb="FF800000"/>
      <name val="Arial Narrow"/>
      <family val="2"/>
      <charset val="204"/>
    </font>
    <font>
      <b/>
      <sz val="12"/>
      <color rgb="FF000000"/>
      <name val="Symbol"/>
      <family val="1"/>
      <charset val="2"/>
    </font>
    <font>
      <sz val="28"/>
      <color rgb="FF000000"/>
      <name val="Wingdings 2"/>
      <family val="1"/>
      <charset val="2"/>
    </font>
    <font>
      <b/>
      <sz val="28"/>
      <color rgb="FF000000"/>
      <name val="Wingdings 2"/>
      <family val="1"/>
      <charset val="2"/>
    </font>
    <font>
      <b/>
      <sz val="18"/>
      <color rgb="FF000000"/>
      <name val="Arial"/>
      <family val="2"/>
      <charset val="204"/>
    </font>
    <font>
      <sz val="42"/>
      <color rgb="FF0000FF"/>
      <name val="a_MachinaOrtoDgGr"/>
      <family val="5"/>
      <charset val="204"/>
    </font>
    <font>
      <b/>
      <sz val="18"/>
      <name val="Arial Narrow"/>
      <family val="2"/>
      <charset val="204"/>
    </font>
    <font>
      <sz val="16"/>
      <color rgb="FF000000"/>
      <name val="Arial"/>
      <family val="2"/>
      <charset val="204"/>
    </font>
    <font>
      <b/>
      <i/>
      <sz val="22"/>
      <color rgb="FF800000"/>
      <name val="Arial Narrow"/>
      <family val="2"/>
      <charset val="204"/>
    </font>
    <font>
      <b/>
      <i/>
      <sz val="24"/>
      <color rgb="FF800000"/>
      <name val="Arial Narrow"/>
      <family val="2"/>
      <charset val="204"/>
    </font>
    <font>
      <b/>
      <vertAlign val="subscript"/>
      <sz val="18"/>
      <name val="Arial Narrow"/>
      <family val="2"/>
      <charset val="204"/>
    </font>
    <font>
      <b/>
      <sz val="18"/>
      <name val="Calibri"/>
      <family val="2"/>
      <charset val="204"/>
    </font>
    <font>
      <sz val="14"/>
      <color rgb="FF000000"/>
      <name val="Arial Narrow"/>
      <family val="2"/>
      <charset val="204"/>
    </font>
    <font>
      <b/>
      <sz val="20"/>
      <color rgb="FF000000"/>
      <name val="Arial Narrow"/>
      <family val="2"/>
      <charset val="204"/>
    </font>
    <font>
      <sz val="14"/>
      <name val="Arial Narrow"/>
      <family val="2"/>
      <charset val="204"/>
    </font>
    <font>
      <b/>
      <i/>
      <sz val="26"/>
      <color rgb="FF800000"/>
      <name val="Arial Narrow"/>
      <family val="2"/>
      <charset val="204"/>
    </font>
    <font>
      <b/>
      <sz val="26"/>
      <color rgb="FF000000"/>
      <name val="Arial Narrow"/>
      <family val="2"/>
      <charset val="204"/>
    </font>
    <font>
      <sz val="24"/>
      <color rgb="FF000000"/>
      <name val="Arial"/>
      <family val="2"/>
      <charset val="204"/>
    </font>
    <font>
      <sz val="48"/>
      <color rgb="FF00B0F0"/>
      <name val="a_StamperRg&amp;Bt"/>
      <family val="5"/>
      <charset val="204"/>
    </font>
    <font>
      <sz val="65"/>
      <color rgb="FFFF0000"/>
      <name val="a_StamperRg&amp;Bt"/>
      <family val="5"/>
      <charset val="204"/>
    </font>
    <font>
      <b/>
      <sz val="16"/>
      <color rgb="FF00B0F0"/>
      <name val="Arial Narrow"/>
      <family val="2"/>
      <charset val="204"/>
    </font>
    <font>
      <sz val="18"/>
      <color rgb="FF000000"/>
      <name val="Calibri"/>
      <family val="2"/>
      <charset val="204"/>
    </font>
    <font>
      <sz val="48"/>
      <color rgb="FF000000"/>
      <name val="Calibri"/>
      <family val="2"/>
      <charset val="204"/>
    </font>
    <font>
      <b/>
      <sz val="26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b/>
      <sz val="24"/>
      <color rgb="FF000000"/>
      <name val="Arial Narrow"/>
      <family val="2"/>
      <charset val="204"/>
    </font>
    <font>
      <b/>
      <sz val="22"/>
      <color rgb="FF000000"/>
      <name val="Arial Narrow"/>
      <family val="2"/>
      <charset val="204"/>
    </font>
    <font>
      <b/>
      <sz val="20"/>
      <color rgb="FF000000"/>
      <name val="Calibri"/>
      <family val="2"/>
      <charset val="204"/>
    </font>
    <font>
      <b/>
      <sz val="20"/>
      <color rgb="FF2E75B6"/>
      <name val="Calibri"/>
      <family val="2"/>
      <charset val="204"/>
    </font>
    <font>
      <sz val="72"/>
      <color rgb="FF0066FF"/>
      <name val="a_MachinaOrtoDgGr"/>
      <family val="5"/>
      <charset val="204"/>
    </font>
    <font>
      <sz val="11"/>
      <color rgb="FF000000"/>
      <name val="Calibri"/>
      <family val="2"/>
      <charset val="204"/>
    </font>
    <font>
      <b/>
      <i/>
      <sz val="24"/>
      <color rgb="FF00B0F0"/>
      <name val="Arial Narrow"/>
      <family val="2"/>
      <charset val="204"/>
    </font>
    <font>
      <b/>
      <i/>
      <sz val="24"/>
      <color rgb="FFFF0000"/>
      <name val="Arial Narrow"/>
      <family val="2"/>
      <charset val="204"/>
    </font>
    <font>
      <b/>
      <i/>
      <sz val="19"/>
      <color rgb="FF800000"/>
      <name val="Arial Narrow"/>
      <family val="2"/>
      <charset val="204"/>
    </font>
    <font>
      <b/>
      <i/>
      <sz val="22"/>
      <color rgb="FF000000"/>
      <name val="Arial Narrow"/>
      <family val="2"/>
      <charset val="204"/>
    </font>
    <font>
      <b/>
      <sz val="20"/>
      <color rgb="FF00B0F0"/>
      <name val="Calibri"/>
      <family val="2"/>
      <charset val="204"/>
    </font>
    <font>
      <b/>
      <i/>
      <sz val="22"/>
      <color rgb="FF00B0F0"/>
      <name val="Arial Narrow"/>
      <family val="2"/>
      <charset val="204"/>
    </font>
    <font>
      <b/>
      <sz val="14"/>
      <color rgb="FF00B0F0"/>
      <name val="Arial Narrow"/>
      <family val="2"/>
      <charset val="204"/>
    </font>
    <font>
      <sz val="18"/>
      <color rgb="FF000000"/>
      <name val="Arial Narrow"/>
      <family val="2"/>
      <charset val="204"/>
    </font>
    <font>
      <b/>
      <i/>
      <sz val="24"/>
      <color theme="1"/>
      <name val="Arial Narrow"/>
      <family val="2"/>
      <charset val="204"/>
    </font>
    <font>
      <b/>
      <sz val="28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56"/>
      <color rgb="FF0066FF"/>
      <name val="a_MachinaOrtoDgGr"/>
      <family val="5"/>
      <charset val="204"/>
    </font>
    <font>
      <sz val="32"/>
      <color theme="1"/>
      <name val="Arial"/>
      <family val="2"/>
      <charset val="204"/>
    </font>
    <font>
      <sz val="40"/>
      <color rgb="FF000000"/>
      <name val="Arial"/>
      <family val="2"/>
      <charset val="204"/>
    </font>
    <font>
      <b/>
      <sz val="24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6"/>
      <color rgb="FF00B0F0"/>
      <name val="Arial"/>
      <family val="2"/>
      <charset val="204"/>
    </font>
    <font>
      <b/>
      <sz val="16"/>
      <color theme="1"/>
      <name val="Arial"/>
      <family val="2"/>
      <charset val="204"/>
    </font>
    <font>
      <sz val="18"/>
      <color rgb="FF000000"/>
      <name val="Arial"/>
      <family val="2"/>
      <charset val="204"/>
    </font>
    <font>
      <sz val="18"/>
      <color rgb="FF00B0F0"/>
      <name val="Arial"/>
      <family val="2"/>
      <charset val="204"/>
    </font>
    <font>
      <sz val="17"/>
      <color rgb="FF000000"/>
      <name val="Arial"/>
      <family val="2"/>
      <charset val="204"/>
    </font>
    <font>
      <sz val="17"/>
      <color rgb="FF00B0F0"/>
      <name val="Arial"/>
      <family val="2"/>
      <charset val="204"/>
    </font>
    <font>
      <b/>
      <u/>
      <sz val="17"/>
      <color rgb="FF000000"/>
      <name val="Arial"/>
      <family val="2"/>
      <charset val="204"/>
    </font>
    <font>
      <i/>
      <u/>
      <sz val="17"/>
      <color rgb="FF000000"/>
      <name val="Arial"/>
      <family val="2"/>
      <charset val="204"/>
    </font>
    <font>
      <b/>
      <sz val="20"/>
      <color rgb="FF000000"/>
      <name val="Arial"/>
      <family val="2"/>
      <charset val="204"/>
    </font>
    <font>
      <b/>
      <sz val="30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2"/>
      <color rgb="FF000000"/>
      <name val="Arial"/>
      <family val="2"/>
      <charset val="204"/>
    </font>
    <font>
      <sz val="20"/>
      <color rgb="FF000000"/>
      <name val="Arial"/>
      <family val="2"/>
      <charset val="204"/>
    </font>
    <font>
      <sz val="26"/>
      <color rgb="FF000000"/>
      <name val="Arial"/>
      <family val="2"/>
      <charset val="204"/>
    </font>
    <font>
      <sz val="26"/>
      <color rgb="FF000000"/>
      <name val="Arial Narrow"/>
      <family val="2"/>
      <charset val="204"/>
    </font>
    <font>
      <sz val="22"/>
      <color rgb="FF000000"/>
      <name val="Arial Narrow"/>
      <family val="2"/>
      <charset val="204"/>
    </font>
    <font>
      <sz val="30"/>
      <color rgb="FF000000"/>
      <name val="Arial"/>
      <family val="2"/>
      <charset val="204"/>
    </font>
    <font>
      <sz val="3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22"/>
      <color rgb="FF000000"/>
      <name val="Arial"/>
      <family val="2"/>
      <charset val="204"/>
    </font>
    <font>
      <sz val="18"/>
      <name val="Arial"/>
      <family val="2"/>
      <charset val="204"/>
    </font>
    <font>
      <sz val="22"/>
      <color rgb="FFFF0000"/>
      <name val="Arial"/>
      <family val="2"/>
      <charset val="204"/>
    </font>
    <font>
      <sz val="54"/>
      <color rgb="FF0066FF"/>
      <name val="a_MachinaOrtoDgGr"/>
      <family val="5"/>
      <charset val="204"/>
    </font>
    <font>
      <b/>
      <i/>
      <sz val="36"/>
      <color rgb="FF000000"/>
      <name val="Arial Narrow"/>
      <family val="2"/>
      <charset val="204"/>
    </font>
    <font>
      <b/>
      <sz val="19"/>
      <color rgb="FF000000"/>
      <name val="Arial"/>
      <family val="2"/>
      <charset val="204"/>
    </font>
    <font>
      <b/>
      <sz val="19"/>
      <color theme="1"/>
      <name val="Arial"/>
      <family val="2"/>
      <charset val="204"/>
    </font>
    <font>
      <b/>
      <sz val="28"/>
      <color rgb="FF000000"/>
      <name val="Arial Narrow"/>
      <family val="2"/>
      <charset val="204"/>
    </font>
    <font>
      <sz val="36"/>
      <color rgb="FF000000"/>
      <name val="Arial Narrow"/>
      <family val="2"/>
      <charset val="204"/>
    </font>
    <font>
      <sz val="36"/>
      <color rgb="FFFF0000"/>
      <name val="Arial Narrow"/>
      <family val="2"/>
      <charset val="204"/>
    </font>
    <font>
      <b/>
      <i/>
      <sz val="17"/>
      <color rgb="FF000000"/>
      <name val="Calibri"/>
      <family val="2"/>
      <charset val="204"/>
    </font>
    <font>
      <b/>
      <sz val="17"/>
      <color rgb="FF00B0F0"/>
      <name val="Arial Narrow"/>
      <family val="2"/>
      <charset val="204"/>
    </font>
    <font>
      <b/>
      <sz val="17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6EFCE"/>
        <bgColor rgb="FFDEEBF7"/>
      </patternFill>
    </fill>
    <fill>
      <patternFill patternType="solid">
        <fgColor rgb="FFFFC7CE"/>
        <bgColor rgb="FFFFCC99"/>
      </patternFill>
    </fill>
    <fill>
      <patternFill patternType="solid">
        <fgColor rgb="FF99F494"/>
        <bgColor rgb="FFC6EFCE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C0006"/>
      </patternFill>
    </fill>
    <fill>
      <patternFill patternType="solid">
        <fgColor rgb="FF92D050"/>
        <bgColor rgb="FF99F494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theme="0"/>
        <bgColor rgb="FF9C0006"/>
      </patternFill>
    </fill>
    <fill>
      <patternFill patternType="solid">
        <fgColor theme="0"/>
        <bgColor rgb="FF0033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7CFCA7"/>
        <bgColor rgb="FFC6EFCE"/>
      </patternFill>
    </fill>
    <fill>
      <patternFill patternType="solid">
        <fgColor rgb="FF7CFCA7"/>
        <bgColor rgb="FF00B050"/>
      </patternFill>
    </fill>
    <fill>
      <patternFill patternType="solid">
        <fgColor rgb="FF7CFCA7"/>
        <bgColor indexed="64"/>
      </patternFill>
    </fill>
  </fills>
  <borders count="10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FFFFCC"/>
      </left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6" fontId="110" fillId="0" borderId="0" applyBorder="0" applyProtection="0"/>
    <xf numFmtId="0" fontId="75" fillId="0" borderId="0" applyBorder="0" applyProtection="0"/>
    <xf numFmtId="0" fontId="104" fillId="3" borderId="0" applyBorder="0" applyProtection="0"/>
  </cellStyleXfs>
  <cellXfs count="1531">
    <xf numFmtId="0" fontId="0" fillId="0" borderId="0" xfId="0"/>
    <xf numFmtId="0" fontId="2" fillId="4" borderId="1" xfId="3" applyNumberFormat="1" applyFont="1" applyFill="1" applyBorder="1" applyAlignment="1">
      <alignment horizontal="center" shrinkToFit="1"/>
    </xf>
    <xf numFmtId="0" fontId="5" fillId="0" borderId="2" xfId="3" applyNumberFormat="1" applyFont="1" applyFill="1" applyBorder="1" applyAlignment="1">
      <alignment horizontal="left" vertical="center"/>
    </xf>
    <xf numFmtId="0" fontId="5" fillId="5" borderId="3" xfId="3" applyNumberFormat="1" applyFont="1" applyFill="1" applyBorder="1" applyAlignment="1">
      <alignment horizontal="right" vertical="center"/>
    </xf>
    <xf numFmtId="164" fontId="5" fillId="0" borderId="3" xfId="3" applyNumberFormat="1" applyFont="1" applyFill="1" applyBorder="1" applyAlignment="1">
      <alignment horizontal="left" vertical="center" shrinkToFit="1"/>
    </xf>
    <xf numFmtId="0" fontId="5" fillId="0" borderId="4" xfId="3" applyNumberFormat="1" applyFont="1" applyFill="1" applyBorder="1" applyAlignment="1">
      <alignment horizontal="left" vertical="center"/>
    </xf>
    <xf numFmtId="0" fontId="5" fillId="0" borderId="5" xfId="3" applyNumberFormat="1" applyFont="1" applyFill="1" applyBorder="1" applyAlignment="1">
      <alignment horizontal="left" vertical="center"/>
    </xf>
    <xf numFmtId="0" fontId="5" fillId="5" borderId="3" xfId="3" applyNumberFormat="1" applyFont="1" applyFill="1" applyBorder="1" applyAlignment="1">
      <alignment vertical="center"/>
    </xf>
    <xf numFmtId="164" fontId="5" fillId="0" borderId="3" xfId="3" applyNumberFormat="1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left" vertical="center"/>
    </xf>
    <xf numFmtId="0" fontId="5" fillId="0" borderId="6" xfId="3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7" xfId="3" applyNumberFormat="1" applyFont="1" applyFill="1" applyBorder="1" applyAlignment="1">
      <alignment horizontal="left" vertical="center"/>
    </xf>
    <xf numFmtId="0" fontId="5" fillId="5" borderId="8" xfId="3" applyNumberFormat="1" applyFont="1" applyFill="1" applyBorder="1" applyAlignment="1">
      <alignment horizontal="right" vertical="center"/>
    </xf>
    <xf numFmtId="164" fontId="5" fillId="0" borderId="8" xfId="3" applyNumberFormat="1" applyFont="1" applyFill="1" applyBorder="1" applyAlignment="1">
      <alignment horizontal="left" vertical="center" shrinkToFit="1"/>
    </xf>
    <xf numFmtId="0" fontId="5" fillId="0" borderId="9" xfId="3" applyNumberFormat="1" applyFont="1" applyFill="1" applyBorder="1" applyAlignment="1">
      <alignment horizontal="left" vertical="center"/>
    </xf>
    <xf numFmtId="0" fontId="5" fillId="0" borderId="10" xfId="3" applyNumberFormat="1" applyFont="1" applyFill="1" applyBorder="1" applyAlignment="1">
      <alignment horizontal="left" vertical="center"/>
    </xf>
    <xf numFmtId="0" fontId="5" fillId="5" borderId="8" xfId="3" applyNumberFormat="1" applyFont="1" applyFill="1" applyBorder="1" applyAlignment="1">
      <alignment vertical="center"/>
    </xf>
    <xf numFmtId="164" fontId="5" fillId="0" borderId="8" xfId="3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left" vertical="center"/>
    </xf>
    <xf numFmtId="0" fontId="5" fillId="0" borderId="11" xfId="3" applyNumberFormat="1" applyFont="1" applyFill="1" applyBorder="1" applyAlignment="1">
      <alignment horizontal="left" vertical="center"/>
    </xf>
    <xf numFmtId="0" fontId="6" fillId="0" borderId="10" xfId="3" applyNumberFormat="1" applyFont="1" applyFill="1" applyBorder="1" applyAlignment="1">
      <alignment horizontal="left" vertical="center"/>
    </xf>
    <xf numFmtId="164" fontId="5" fillId="5" borderId="8" xfId="3" applyNumberFormat="1" applyFont="1" applyFill="1" applyBorder="1" applyAlignment="1">
      <alignment horizontal="left" vertical="center"/>
    </xf>
    <xf numFmtId="0" fontId="5" fillId="0" borderId="12" xfId="3" applyNumberFormat="1" applyFont="1" applyFill="1" applyBorder="1" applyAlignment="1">
      <alignment horizontal="left" vertical="center"/>
    </xf>
    <xf numFmtId="0" fontId="5" fillId="5" borderId="13" xfId="3" applyNumberFormat="1" applyFont="1" applyFill="1" applyBorder="1" applyAlignment="1">
      <alignment horizontal="right" vertical="center"/>
    </xf>
    <xf numFmtId="164" fontId="5" fillId="0" borderId="13" xfId="3" applyNumberFormat="1" applyFont="1" applyFill="1" applyBorder="1" applyAlignment="1">
      <alignment horizontal="left" vertical="center"/>
    </xf>
    <xf numFmtId="0" fontId="5" fillId="0" borderId="14" xfId="3" applyNumberFormat="1" applyFont="1" applyFill="1" applyBorder="1" applyAlignment="1">
      <alignment horizontal="left" vertical="center"/>
    </xf>
    <xf numFmtId="0" fontId="5" fillId="0" borderId="15" xfId="3" applyNumberFormat="1" applyFont="1" applyFill="1" applyBorder="1" applyAlignment="1">
      <alignment horizontal="left" vertical="center"/>
    </xf>
    <xf numFmtId="0" fontId="5" fillId="5" borderId="13" xfId="3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left" vertical="center"/>
    </xf>
    <xf numFmtId="0" fontId="5" fillId="0" borderId="16" xfId="3" applyNumberFormat="1" applyFont="1" applyFill="1" applyBorder="1" applyAlignment="1">
      <alignment horizontal="left" vertical="center"/>
    </xf>
    <xf numFmtId="0" fontId="5" fillId="0" borderId="17" xfId="3" applyNumberFormat="1" applyFont="1" applyFill="1" applyBorder="1" applyAlignment="1">
      <alignment horizontal="left" vertical="center"/>
    </xf>
    <xf numFmtId="0" fontId="5" fillId="5" borderId="18" xfId="3" applyNumberFormat="1" applyFont="1" applyFill="1" applyBorder="1" applyAlignment="1">
      <alignment horizontal="right" vertical="center"/>
    </xf>
    <xf numFmtId="1" fontId="5" fillId="0" borderId="18" xfId="3" applyNumberFormat="1" applyFont="1" applyFill="1" applyBorder="1" applyAlignment="1">
      <alignment horizontal="left" vertical="center"/>
    </xf>
    <xf numFmtId="0" fontId="5" fillId="0" borderId="19" xfId="3" applyNumberFormat="1" applyFont="1" applyFill="1" applyBorder="1" applyAlignment="1">
      <alignment horizontal="left" vertical="center"/>
    </xf>
    <xf numFmtId="0" fontId="5" fillId="0" borderId="20" xfId="3" applyNumberFormat="1" applyFont="1" applyFill="1" applyBorder="1" applyAlignment="1">
      <alignment horizontal="left" vertical="center"/>
    </xf>
    <xf numFmtId="0" fontId="5" fillId="5" borderId="18" xfId="0" applyFont="1" applyFill="1" applyBorder="1" applyAlignment="1">
      <alignment vertical="center"/>
    </xf>
    <xf numFmtId="0" fontId="5" fillId="5" borderId="18" xfId="0" applyFont="1" applyFill="1" applyBorder="1" applyAlignment="1">
      <alignment horizontal="left" vertical="center"/>
    </xf>
    <xf numFmtId="0" fontId="5" fillId="0" borderId="21" xfId="3" applyNumberFormat="1" applyFont="1" applyFill="1" applyBorder="1" applyAlignment="1">
      <alignment horizontal="left" vertical="center"/>
    </xf>
    <xf numFmtId="1" fontId="5" fillId="0" borderId="8" xfId="3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5" borderId="8" xfId="0" applyFont="1" applyFill="1" applyBorder="1" applyAlignment="1">
      <alignment horizontal="right" vertical="center"/>
    </xf>
    <xf numFmtId="1" fontId="5" fillId="0" borderId="13" xfId="3" applyNumberFormat="1" applyFont="1" applyFill="1" applyBorder="1" applyAlignment="1">
      <alignment horizontal="left" vertical="center"/>
    </xf>
    <xf numFmtId="0" fontId="5" fillId="5" borderId="13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right" vertical="center"/>
    </xf>
    <xf numFmtId="17" fontId="11" fillId="0" borderId="0" xfId="0" applyNumberFormat="1" applyFont="1" applyBorder="1"/>
    <xf numFmtId="0" fontId="0" fillId="6" borderId="0" xfId="0" applyFont="1" applyFill="1"/>
    <xf numFmtId="0" fontId="13" fillId="0" borderId="0" xfId="0" applyFont="1" applyAlignment="1">
      <alignment horizontal="center" shrinkToFi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21" fillId="5" borderId="0" xfId="3" applyNumberFormat="1" applyFont="1" applyFill="1" applyBorder="1" applyAlignment="1">
      <alignment horizontal="center" vertical="center" wrapText="1"/>
    </xf>
    <xf numFmtId="3" fontId="22" fillId="5" borderId="0" xfId="3" applyNumberFormat="1" applyFont="1" applyFill="1" applyBorder="1" applyAlignment="1">
      <alignment horizontal="center" vertical="center" shrinkToFit="1"/>
    </xf>
    <xf numFmtId="0" fontId="2" fillId="5" borderId="0" xfId="3" applyNumberFormat="1" applyFont="1" applyFill="1" applyBorder="1" applyAlignment="1">
      <alignment horizontal="center" shrinkToFit="1"/>
    </xf>
    <xf numFmtId="3" fontId="24" fillId="5" borderId="0" xfId="3" applyNumberFormat="1" applyFont="1" applyFill="1" applyBorder="1" applyAlignment="1">
      <alignment horizontal="center" vertical="center" wrapText="1" shrinkToFit="1"/>
    </xf>
    <xf numFmtId="0" fontId="5" fillId="0" borderId="0" xfId="3" applyNumberFormat="1" applyFont="1" applyFill="1" applyBorder="1" applyAlignment="1">
      <alignment horizontal="left" vertical="center"/>
    </xf>
    <xf numFmtId="0" fontId="25" fillId="0" borderId="0" xfId="3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left" vertical="center"/>
    </xf>
    <xf numFmtId="0" fontId="26" fillId="0" borderId="0" xfId="3" applyNumberFormat="1" applyFont="1" applyFill="1" applyBorder="1" applyAlignment="1">
      <alignment horizontal="left" vertical="center"/>
    </xf>
    <xf numFmtId="0" fontId="27" fillId="0" borderId="0" xfId="3" applyNumberFormat="1" applyFont="1" applyFill="1" applyBorder="1" applyAlignment="1">
      <alignment horizontal="left" vertical="center"/>
    </xf>
    <xf numFmtId="164" fontId="26" fillId="0" borderId="0" xfId="3" applyNumberFormat="1" applyFont="1" applyFill="1" applyBorder="1" applyAlignment="1">
      <alignment horizontal="left" vertical="center"/>
    </xf>
    <xf numFmtId="0" fontId="26" fillId="5" borderId="0" xfId="3" applyNumberFormat="1" applyFont="1" applyFill="1" applyBorder="1" applyAlignment="1">
      <alignment horizontal="left" vertical="center"/>
    </xf>
    <xf numFmtId="0" fontId="27" fillId="5" borderId="0" xfId="3" applyNumberFormat="1" applyFont="1" applyFill="1" applyBorder="1" applyAlignment="1">
      <alignment horizontal="left" vertical="center"/>
    </xf>
    <xf numFmtId="164" fontId="26" fillId="5" borderId="0" xfId="3" applyNumberFormat="1" applyFont="1" applyFill="1" applyBorder="1" applyAlignment="1">
      <alignment horizontal="left" vertical="center"/>
    </xf>
    <xf numFmtId="0" fontId="26" fillId="5" borderId="0" xfId="3" applyNumberFormat="1" applyFont="1" applyFill="1" applyBorder="1" applyAlignment="1">
      <alignment horizontal="left" vertical="center"/>
    </xf>
    <xf numFmtId="0" fontId="26" fillId="0" borderId="0" xfId="3" applyNumberFormat="1" applyFont="1" applyFill="1" applyBorder="1" applyAlignment="1">
      <alignment horizontal="left" vertical="center"/>
    </xf>
    <xf numFmtId="0" fontId="10" fillId="0" borderId="2" xfId="3" applyNumberFormat="1" applyFont="1" applyFill="1" applyBorder="1" applyAlignment="1">
      <alignment horizontal="left" vertical="center" shrinkToFit="1"/>
    </xf>
    <xf numFmtId="0" fontId="30" fillId="0" borderId="3" xfId="3" applyNumberFormat="1" applyFont="1" applyFill="1" applyBorder="1" applyAlignment="1">
      <alignment horizontal="right" vertical="center" shrinkToFit="1"/>
    </xf>
    <xf numFmtId="165" fontId="31" fillId="0" borderId="3" xfId="0" applyNumberFormat="1" applyFont="1" applyBorder="1" applyAlignment="1">
      <alignment horizontal="left" vertical="center" shrinkToFit="1"/>
    </xf>
    <xf numFmtId="0" fontId="32" fillId="0" borderId="4" xfId="0" applyFont="1" applyBorder="1" applyAlignment="1">
      <alignment horizontal="left" vertical="center"/>
    </xf>
    <xf numFmtId="0" fontId="33" fillId="0" borderId="5" xfId="0" applyFont="1" applyBorder="1" applyAlignment="1">
      <alignment vertical="center" shrinkToFit="1"/>
    </xf>
    <xf numFmtId="164" fontId="31" fillId="0" borderId="3" xfId="0" applyNumberFormat="1" applyFont="1" applyBorder="1" applyAlignment="1">
      <alignment horizontal="left" vertical="center" shrinkToFit="1"/>
    </xf>
    <xf numFmtId="0" fontId="34" fillId="0" borderId="5" xfId="0" applyFont="1" applyBorder="1" applyAlignment="1">
      <alignment vertical="center" shrinkToFit="1"/>
    </xf>
    <xf numFmtId="0" fontId="31" fillId="0" borderId="3" xfId="0" applyFont="1" applyBorder="1" applyAlignment="1">
      <alignment horizontal="left" vertical="center" shrinkToFit="1"/>
    </xf>
    <xf numFmtId="0" fontId="32" fillId="0" borderId="6" xfId="0" applyFont="1" applyBorder="1" applyAlignment="1">
      <alignment horizontal="left" vertical="center"/>
    </xf>
    <xf numFmtId="0" fontId="10" fillId="0" borderId="7" xfId="3" applyNumberFormat="1" applyFont="1" applyFill="1" applyBorder="1" applyAlignment="1">
      <alignment horizontal="left" vertical="center" shrinkToFit="1"/>
    </xf>
    <xf numFmtId="0" fontId="30" fillId="0" borderId="8" xfId="3" applyNumberFormat="1" applyFont="1" applyFill="1" applyBorder="1" applyAlignment="1">
      <alignment horizontal="right" vertical="center" shrinkToFit="1"/>
    </xf>
    <xf numFmtId="165" fontId="31" fillId="0" borderId="8" xfId="0" applyNumberFormat="1" applyFont="1" applyBorder="1" applyAlignment="1">
      <alignment horizontal="left" vertical="center" shrinkToFit="1"/>
    </xf>
    <xf numFmtId="0" fontId="32" fillId="0" borderId="9" xfId="0" applyFont="1" applyBorder="1" applyAlignment="1">
      <alignment horizontal="left" vertical="center"/>
    </xf>
    <xf numFmtId="0" fontId="33" fillId="0" borderId="10" xfId="0" applyFont="1" applyBorder="1" applyAlignment="1">
      <alignment vertical="center" shrinkToFit="1"/>
    </xf>
    <xf numFmtId="0" fontId="35" fillId="0" borderId="9" xfId="3" applyNumberFormat="1" applyFont="1" applyFill="1" applyBorder="1" applyAlignment="1">
      <alignment horizontal="left" vertical="center"/>
    </xf>
    <xf numFmtId="164" fontId="31" fillId="0" borderId="8" xfId="0" applyNumberFormat="1" applyFont="1" applyBorder="1" applyAlignment="1">
      <alignment horizontal="left" vertical="center" shrinkToFit="1"/>
    </xf>
    <xf numFmtId="0" fontId="34" fillId="0" borderId="10" xfId="0" applyFont="1" applyBorder="1" applyAlignment="1">
      <alignment vertical="center" shrinkToFit="1"/>
    </xf>
    <xf numFmtId="0" fontId="32" fillId="0" borderId="11" xfId="0" applyFont="1" applyBorder="1" applyAlignment="1">
      <alignment horizontal="left" vertical="center"/>
    </xf>
    <xf numFmtId="0" fontId="33" fillId="0" borderId="12" xfId="0" applyFont="1" applyBorder="1" applyAlignment="1">
      <alignment vertical="center" shrinkToFit="1"/>
    </xf>
    <xf numFmtId="0" fontId="30" fillId="0" borderId="13" xfId="3" applyNumberFormat="1" applyFont="1" applyFill="1" applyBorder="1" applyAlignment="1">
      <alignment horizontal="right" vertical="center" shrinkToFit="1"/>
    </xf>
    <xf numFmtId="165" fontId="31" fillId="0" borderId="13" xfId="0" applyNumberFormat="1" applyFont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/>
    </xf>
    <xf numFmtId="0" fontId="33" fillId="0" borderId="15" xfId="0" applyFont="1" applyBorder="1" applyAlignment="1">
      <alignment vertical="center" shrinkToFit="1"/>
    </xf>
    <xf numFmtId="0" fontId="31" fillId="0" borderId="13" xfId="0" applyFont="1" applyBorder="1" applyAlignment="1">
      <alignment horizontal="left" vertical="center" shrinkToFit="1"/>
    </xf>
    <xf numFmtId="0" fontId="35" fillId="0" borderId="14" xfId="3" applyNumberFormat="1" applyFont="1" applyFill="1" applyBorder="1" applyAlignment="1">
      <alignment horizontal="left" vertical="center"/>
    </xf>
    <xf numFmtId="0" fontId="34" fillId="0" borderId="15" xfId="0" applyFont="1" applyBorder="1" applyAlignment="1">
      <alignment vertical="center" shrinkToFit="1"/>
    </xf>
    <xf numFmtId="0" fontId="32" fillId="0" borderId="16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 shrinkToFit="1"/>
    </xf>
    <xf numFmtId="0" fontId="10" fillId="0" borderId="17" xfId="3" applyNumberFormat="1" applyFont="1" applyFill="1" applyBorder="1" applyAlignment="1">
      <alignment horizontal="left" vertical="center" shrinkToFit="1"/>
    </xf>
    <xf numFmtId="0" fontId="30" fillId="0" borderId="18" xfId="3" applyNumberFormat="1" applyFont="1" applyFill="1" applyBorder="1" applyAlignment="1">
      <alignment horizontal="right" vertical="center" shrinkToFit="1"/>
    </xf>
    <xf numFmtId="1" fontId="30" fillId="0" borderId="18" xfId="3" applyNumberFormat="1" applyFont="1" applyFill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/>
    </xf>
    <xf numFmtId="0" fontId="10" fillId="0" borderId="20" xfId="3" applyNumberFormat="1" applyFont="1" applyFill="1" applyBorder="1" applyAlignment="1">
      <alignment horizontal="left" vertical="center" shrinkToFit="1"/>
    </xf>
    <xf numFmtId="0" fontId="35" fillId="0" borderId="19" xfId="3" applyNumberFormat="1" applyFont="1" applyFill="1" applyBorder="1" applyAlignment="1">
      <alignment horizontal="left" vertical="center"/>
    </xf>
    <xf numFmtId="0" fontId="35" fillId="0" borderId="21" xfId="3" applyNumberFormat="1" applyFont="1" applyFill="1" applyBorder="1" applyAlignment="1">
      <alignment horizontal="left" vertical="center"/>
    </xf>
    <xf numFmtId="1" fontId="30" fillId="0" borderId="8" xfId="3" applyNumberFormat="1" applyFont="1" applyFill="1" applyBorder="1" applyAlignment="1">
      <alignment horizontal="left" vertical="center" shrinkToFit="1"/>
    </xf>
    <xf numFmtId="0" fontId="10" fillId="0" borderId="10" xfId="3" applyNumberFormat="1" applyFont="1" applyFill="1" applyBorder="1" applyAlignment="1">
      <alignment horizontal="left" vertical="center" shrinkToFit="1"/>
    </xf>
    <xf numFmtId="0" fontId="35" fillId="0" borderId="11" xfId="3" applyNumberFormat="1" applyFont="1" applyFill="1" applyBorder="1" applyAlignment="1">
      <alignment horizontal="left" vertical="center"/>
    </xf>
    <xf numFmtId="0" fontId="35" fillId="0" borderId="9" xfId="0" applyFont="1" applyBorder="1" applyAlignment="1">
      <alignment horizontal="left" vertical="center"/>
    </xf>
    <xf numFmtId="0" fontId="31" fillId="0" borderId="8" xfId="0" applyFont="1" applyBorder="1" applyAlignment="1">
      <alignment horizontal="right" vertical="center" shrinkToFit="1"/>
    </xf>
    <xf numFmtId="1" fontId="31" fillId="0" borderId="8" xfId="0" applyNumberFormat="1" applyFont="1" applyBorder="1" applyAlignment="1">
      <alignment vertical="center" shrinkToFit="1"/>
    </xf>
    <xf numFmtId="0" fontId="10" fillId="0" borderId="12" xfId="3" applyNumberFormat="1" applyFont="1" applyFill="1" applyBorder="1" applyAlignment="1">
      <alignment horizontal="left" vertical="center" shrinkToFit="1"/>
    </xf>
    <xf numFmtId="1" fontId="30" fillId="0" borderId="13" xfId="3" applyNumberFormat="1" applyFont="1" applyFill="1" applyBorder="1" applyAlignment="1">
      <alignment horizontal="left" vertical="center" shrinkToFit="1"/>
    </xf>
    <xf numFmtId="0" fontId="10" fillId="0" borderId="15" xfId="3" applyNumberFormat="1" applyFont="1" applyFill="1" applyBorder="1" applyAlignment="1">
      <alignment horizontal="left" vertical="center" shrinkToFit="1"/>
    </xf>
    <xf numFmtId="0" fontId="31" fillId="0" borderId="13" xfId="0" applyFont="1" applyBorder="1" applyAlignment="1">
      <alignment horizontal="right" vertical="center" shrinkToFit="1"/>
    </xf>
    <xf numFmtId="1" fontId="31" fillId="0" borderId="13" xfId="0" applyNumberFormat="1" applyFont="1" applyBorder="1" applyAlignment="1">
      <alignment vertical="center" shrinkToFit="1"/>
    </xf>
    <xf numFmtId="0" fontId="10" fillId="0" borderId="18" xfId="3" applyNumberFormat="1" applyFont="1" applyFill="1" applyBorder="1" applyAlignment="1">
      <alignment horizontal="left" vertical="center" shrinkToFit="1"/>
    </xf>
    <xf numFmtId="0" fontId="35" fillId="0" borderId="4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1" fontId="30" fillId="0" borderId="26" xfId="3" applyNumberFormat="1" applyFont="1" applyFill="1" applyBorder="1" applyAlignment="1">
      <alignment horizontal="left" vertical="center" shrinkToFit="1"/>
    </xf>
    <xf numFmtId="0" fontId="35" fillId="0" borderId="27" xfId="3" applyNumberFormat="1" applyFont="1" applyFill="1" applyBorder="1" applyAlignment="1">
      <alignment horizontal="left" vertical="center"/>
    </xf>
    <xf numFmtId="0" fontId="10" fillId="0" borderId="8" xfId="3" applyNumberFormat="1" applyFont="1" applyFill="1" applyBorder="1" applyAlignment="1">
      <alignment horizontal="left" vertical="center" shrinkToFit="1"/>
    </xf>
    <xf numFmtId="1" fontId="30" fillId="0" borderId="0" xfId="3" applyNumberFormat="1" applyFont="1" applyFill="1" applyBorder="1" applyAlignment="1">
      <alignment horizontal="left" vertical="center" shrinkToFit="1"/>
    </xf>
    <xf numFmtId="0" fontId="35" fillId="0" borderId="28" xfId="3" applyNumberFormat="1" applyFont="1" applyFill="1" applyBorder="1" applyAlignment="1">
      <alignment horizontal="left" vertical="center"/>
    </xf>
    <xf numFmtId="0" fontId="10" fillId="0" borderId="13" xfId="3" applyNumberFormat="1" applyFont="1" applyFill="1" applyBorder="1" applyAlignment="1">
      <alignment horizontal="left" vertical="center" shrinkToFit="1"/>
    </xf>
    <xf numFmtId="0" fontId="10" fillId="0" borderId="29" xfId="3" applyNumberFormat="1" applyFont="1" applyFill="1" applyBorder="1" applyAlignment="1">
      <alignment horizontal="left" vertical="center" shrinkToFit="1"/>
    </xf>
    <xf numFmtId="0" fontId="30" fillId="0" borderId="30" xfId="3" applyNumberFormat="1" applyFont="1" applyFill="1" applyBorder="1" applyAlignment="1">
      <alignment horizontal="right" vertical="center" shrinkToFit="1"/>
    </xf>
    <xf numFmtId="1" fontId="30" fillId="0" borderId="30" xfId="3" applyNumberFormat="1" applyFont="1" applyFill="1" applyBorder="1" applyAlignment="1">
      <alignment horizontal="left" vertical="center" shrinkToFit="1"/>
    </xf>
    <xf numFmtId="0" fontId="35" fillId="0" borderId="31" xfId="0" applyFont="1" applyBorder="1" applyAlignment="1">
      <alignment horizontal="left" vertical="center"/>
    </xf>
    <xf numFmtId="0" fontId="36" fillId="0" borderId="2" xfId="3" applyNumberFormat="1" applyFont="1" applyFill="1" applyBorder="1" applyAlignment="1">
      <alignment horizontal="left" vertical="center" shrinkToFit="1"/>
    </xf>
    <xf numFmtId="1" fontId="30" fillId="0" borderId="3" xfId="3" applyNumberFormat="1" applyFont="1" applyFill="1" applyBorder="1" applyAlignment="1">
      <alignment horizontal="left" vertical="center" shrinkToFit="1"/>
    </xf>
    <xf numFmtId="0" fontId="35" fillId="0" borderId="4" xfId="3" applyNumberFormat="1" applyFont="1" applyFill="1" applyBorder="1" applyAlignment="1">
      <alignment horizontal="left" vertical="center"/>
    </xf>
    <xf numFmtId="0" fontId="36" fillId="0" borderId="3" xfId="3" applyNumberFormat="1" applyFont="1" applyFill="1" applyBorder="1" applyAlignment="1">
      <alignment vertical="center" shrinkToFit="1"/>
    </xf>
    <xf numFmtId="0" fontId="36" fillId="0" borderId="8" xfId="3" applyNumberFormat="1" applyFont="1" applyFill="1" applyBorder="1" applyAlignment="1">
      <alignment vertical="center" shrinkToFit="1"/>
    </xf>
    <xf numFmtId="0" fontId="36" fillId="0" borderId="10" xfId="3" applyNumberFormat="1" applyFont="1" applyFill="1" applyBorder="1" applyAlignment="1">
      <alignment horizontal="left" vertical="center" shrinkToFit="1"/>
    </xf>
    <xf numFmtId="0" fontId="35" fillId="0" borderId="6" xfId="3" applyNumberFormat="1" applyFont="1" applyFill="1" applyBorder="1" applyAlignment="1">
      <alignment horizontal="left" vertical="center"/>
    </xf>
    <xf numFmtId="0" fontId="36" fillId="0" borderId="7" xfId="3" applyNumberFormat="1" applyFont="1" applyFill="1" applyBorder="1" applyAlignment="1">
      <alignment horizontal="left" vertical="center" shrinkToFit="1"/>
    </xf>
    <xf numFmtId="0" fontId="36" fillId="0" borderId="10" xfId="3" applyNumberFormat="1" applyFont="1" applyFill="1" applyBorder="1" applyAlignment="1">
      <alignment vertical="center" shrinkToFit="1"/>
    </xf>
    <xf numFmtId="0" fontId="35" fillId="0" borderId="11" xfId="0" applyFont="1" applyBorder="1" applyAlignment="1">
      <alignment horizontal="left" vertical="center"/>
    </xf>
    <xf numFmtId="0" fontId="36" fillId="0" borderId="12" xfId="3" applyNumberFormat="1" applyFont="1" applyFill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/>
    </xf>
    <xf numFmtId="0" fontId="35" fillId="5" borderId="9" xfId="0" applyFont="1" applyFill="1" applyBorder="1" applyAlignment="1">
      <alignment horizontal="left" vertical="center"/>
    </xf>
    <xf numFmtId="0" fontId="36" fillId="0" borderId="17" xfId="3" applyNumberFormat="1" applyFont="1" applyFill="1" applyBorder="1" applyAlignment="1">
      <alignment horizontal="left" vertical="center" shrinkToFit="1"/>
    </xf>
    <xf numFmtId="164" fontId="35" fillId="0" borderId="19" xfId="3" applyNumberFormat="1" applyFont="1" applyFill="1" applyBorder="1" applyAlignment="1">
      <alignment horizontal="left" vertical="center"/>
    </xf>
    <xf numFmtId="1" fontId="30" fillId="5" borderId="8" xfId="3" applyNumberFormat="1" applyFont="1" applyFill="1" applyBorder="1" applyAlignment="1">
      <alignment horizontal="left" vertical="center" shrinkToFit="1"/>
    </xf>
    <xf numFmtId="164" fontId="35" fillId="0" borderId="9" xfId="3" applyNumberFormat="1" applyFont="1" applyFill="1" applyBorder="1" applyAlignment="1">
      <alignment horizontal="left" vertical="center"/>
    </xf>
    <xf numFmtId="0" fontId="37" fillId="0" borderId="32" xfId="0" applyFont="1" applyBorder="1" applyAlignment="1"/>
    <xf numFmtId="0" fontId="36" fillId="0" borderId="33" xfId="3" applyNumberFormat="1" applyFont="1" applyFill="1" applyBorder="1" applyAlignment="1">
      <alignment horizontal="left" vertical="center" shrinkToFit="1"/>
    </xf>
    <xf numFmtId="0" fontId="30" fillId="0" borderId="26" xfId="3" applyNumberFormat="1" applyFont="1" applyFill="1" applyBorder="1" applyAlignment="1">
      <alignment horizontal="right" vertical="center" shrinkToFit="1"/>
    </xf>
    <xf numFmtId="0" fontId="36" fillId="0" borderId="34" xfId="3" applyNumberFormat="1" applyFont="1" applyFill="1" applyBorder="1" applyAlignment="1">
      <alignment vertical="center" shrinkToFit="1"/>
    </xf>
    <xf numFmtId="0" fontId="35" fillId="0" borderId="27" xfId="0" applyFont="1" applyBorder="1" applyAlignment="1">
      <alignment horizontal="left" vertical="center"/>
    </xf>
    <xf numFmtId="0" fontId="36" fillId="0" borderId="34" xfId="3" applyNumberFormat="1" applyFont="1" applyFill="1" applyBorder="1" applyAlignment="1">
      <alignment horizontal="left" vertical="center" shrinkToFit="1"/>
    </xf>
    <xf numFmtId="1" fontId="30" fillId="5" borderId="26" xfId="3" applyNumberFormat="1" applyFont="1" applyFill="1" applyBorder="1" applyAlignment="1">
      <alignment horizontal="left" vertical="center" shrinkToFit="1"/>
    </xf>
    <xf numFmtId="0" fontId="36" fillId="0" borderId="5" xfId="3" applyNumberFormat="1" applyFont="1" applyFill="1" applyBorder="1" applyAlignment="1">
      <alignment horizontal="left" vertical="center" shrinkToFit="1"/>
    </xf>
    <xf numFmtId="0" fontId="35" fillId="0" borderId="4" xfId="0" applyFont="1" applyBorder="1" applyAlignment="1">
      <alignment horizontal="left" vertical="center"/>
    </xf>
    <xf numFmtId="164" fontId="35" fillId="0" borderId="14" xfId="3" applyNumberFormat="1" applyFont="1" applyFill="1" applyBorder="1" applyAlignment="1">
      <alignment horizontal="left" vertical="center"/>
    </xf>
    <xf numFmtId="0" fontId="36" fillId="0" borderId="15" xfId="3" applyNumberFormat="1" applyFont="1" applyFill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/>
    </xf>
    <xf numFmtId="0" fontId="34" fillId="0" borderId="15" xfId="0" applyFont="1" applyBorder="1" applyAlignment="1">
      <alignment vertical="center" shrinkToFit="1"/>
    </xf>
    <xf numFmtId="0" fontId="36" fillId="5" borderId="2" xfId="3" applyNumberFormat="1" applyFont="1" applyFill="1" applyBorder="1" applyAlignment="1">
      <alignment horizontal="left" vertical="center" shrinkToFit="1"/>
    </xf>
    <xf numFmtId="1" fontId="30" fillId="5" borderId="3" xfId="3" applyNumberFormat="1" applyFont="1" applyFill="1" applyBorder="1" applyAlignment="1">
      <alignment horizontal="left" vertical="center" shrinkToFit="1"/>
    </xf>
    <xf numFmtId="0" fontId="35" fillId="0" borderId="6" xfId="0" applyFont="1" applyBorder="1" applyAlignment="1">
      <alignment horizontal="left" vertical="center"/>
    </xf>
    <xf numFmtId="0" fontId="35" fillId="0" borderId="9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6" fillId="0" borderId="15" xfId="3" applyNumberFormat="1" applyFont="1" applyFill="1" applyBorder="1" applyAlignment="1">
      <alignment vertical="center" shrinkToFit="1"/>
    </xf>
    <xf numFmtId="1" fontId="31" fillId="0" borderId="13" xfId="0" applyNumberFormat="1" applyFont="1" applyBorder="1" applyAlignment="1">
      <alignment horizontal="left" vertical="center" shrinkToFit="1"/>
    </xf>
    <xf numFmtId="0" fontId="36" fillId="0" borderId="23" xfId="3" applyNumberFormat="1" applyFont="1" applyFill="1" applyBorder="1" applyAlignment="1">
      <alignment horizontal="left" vertical="center" shrinkToFit="1"/>
    </xf>
    <xf numFmtId="0" fontId="30" fillId="0" borderId="0" xfId="3" applyNumberFormat="1" applyFont="1" applyFill="1" applyBorder="1" applyAlignment="1">
      <alignment horizontal="right" vertical="center" shrinkToFit="1"/>
    </xf>
    <xf numFmtId="1" fontId="30" fillId="5" borderId="0" xfId="3" applyNumberFormat="1" applyFont="1" applyFill="1" applyBorder="1" applyAlignment="1">
      <alignment horizontal="left" vertical="center" shrinkToFit="1"/>
    </xf>
    <xf numFmtId="0" fontId="35" fillId="0" borderId="35" xfId="3" applyNumberFormat="1" applyFont="1" applyFill="1" applyBorder="1" applyAlignment="1">
      <alignment horizontal="left" vertical="center"/>
    </xf>
    <xf numFmtId="0" fontId="36" fillId="0" borderId="0" xfId="3" applyNumberFormat="1" applyFont="1" applyFill="1" applyBorder="1" applyAlignment="1">
      <alignment horizontal="left" vertical="center" shrinkToFit="1"/>
    </xf>
    <xf numFmtId="0" fontId="0" fillId="0" borderId="3" xfId="0" applyBorder="1"/>
    <xf numFmtId="0" fontId="0" fillId="0" borderId="6" xfId="0" applyBorder="1"/>
    <xf numFmtId="0" fontId="36" fillId="0" borderId="8" xfId="3" applyNumberFormat="1" applyFont="1" applyFill="1" applyBorder="1" applyAlignment="1">
      <alignment horizontal="left" vertical="center" shrinkToFit="1"/>
    </xf>
    <xf numFmtId="0" fontId="38" fillId="2" borderId="0" xfId="3" applyFont="1" applyFill="1" applyBorder="1" applyAlignment="1" applyProtection="1"/>
    <xf numFmtId="0" fontId="36" fillId="0" borderId="8" xfId="3" applyNumberFormat="1" applyFont="1" applyFill="1" applyBorder="1" applyAlignment="1">
      <alignment horizontal="right" vertical="center" shrinkToFit="1"/>
    </xf>
    <xf numFmtId="164" fontId="30" fillId="0" borderId="0" xfId="3" applyNumberFormat="1" applyFont="1" applyFill="1" applyBorder="1" applyAlignment="1">
      <alignment horizontal="left" vertical="center" shrinkToFit="1"/>
    </xf>
    <xf numFmtId="0" fontId="35" fillId="0" borderId="36" xfId="3" applyNumberFormat="1" applyFont="1" applyFill="1" applyBorder="1" applyAlignment="1">
      <alignment horizontal="left" vertical="center"/>
    </xf>
    <xf numFmtId="0" fontId="36" fillId="0" borderId="0" xfId="3" applyNumberFormat="1" applyFont="1" applyFill="1" applyBorder="1" applyAlignment="1">
      <alignment horizontal="right" vertical="center" shrinkToFit="1"/>
    </xf>
    <xf numFmtId="0" fontId="0" fillId="0" borderId="37" xfId="0" applyBorder="1"/>
    <xf numFmtId="0" fontId="36" fillId="0" borderId="22" xfId="3" applyNumberFormat="1" applyFont="1" applyFill="1" applyBorder="1" applyAlignment="1">
      <alignment horizontal="left" vertical="center" shrinkToFit="1"/>
    </xf>
    <xf numFmtId="0" fontId="30" fillId="0" borderId="24" xfId="3" applyNumberFormat="1" applyFont="1" applyFill="1" applyBorder="1" applyAlignment="1">
      <alignment horizontal="right" vertical="center" shrinkToFit="1"/>
    </xf>
    <xf numFmtId="1" fontId="30" fillId="0" borderId="24" xfId="3" applyNumberFormat="1" applyFont="1" applyFill="1" applyBorder="1" applyAlignment="1">
      <alignment horizontal="left" vertical="center" shrinkToFit="1"/>
    </xf>
    <xf numFmtId="0" fontId="36" fillId="0" borderId="3" xfId="3" applyNumberFormat="1" applyFont="1" applyFill="1" applyBorder="1" applyAlignment="1">
      <alignment horizontal="left" vertical="center" shrinkToFit="1"/>
    </xf>
    <xf numFmtId="0" fontId="36" fillId="0" borderId="24" xfId="3" applyNumberFormat="1" applyFont="1" applyFill="1" applyBorder="1" applyAlignment="1">
      <alignment horizontal="left" vertical="center" shrinkToFit="1"/>
    </xf>
    <xf numFmtId="0" fontId="35" fillId="0" borderId="35" xfId="0" applyFont="1" applyBorder="1" applyAlignment="1">
      <alignment horizontal="left" vertical="center"/>
    </xf>
    <xf numFmtId="0" fontId="36" fillId="5" borderId="24" xfId="3" applyNumberFormat="1" applyFont="1" applyFill="1" applyBorder="1" applyAlignment="1">
      <alignment horizontal="left" vertical="center" shrinkToFit="1"/>
    </xf>
    <xf numFmtId="0" fontId="30" fillId="5" borderId="24" xfId="3" applyNumberFormat="1" applyFont="1" applyFill="1" applyBorder="1" applyAlignment="1">
      <alignment horizontal="right" vertical="center" shrinkToFit="1"/>
    </xf>
    <xf numFmtId="1" fontId="31" fillId="0" borderId="24" xfId="0" applyNumberFormat="1" applyFont="1" applyBorder="1" applyAlignment="1">
      <alignment horizontal="left" vertical="center" shrinkToFit="1"/>
    </xf>
    <xf numFmtId="0" fontId="35" fillId="0" borderId="38" xfId="0" applyFont="1" applyBorder="1" applyAlignment="1">
      <alignment horizontal="left" vertical="center"/>
    </xf>
    <xf numFmtId="0" fontId="36" fillId="6" borderId="10" xfId="3" applyNumberFormat="1" applyFont="1" applyFill="1" applyBorder="1" applyAlignment="1">
      <alignment horizontal="left" vertical="center" shrinkToFit="1"/>
    </xf>
    <xf numFmtId="0" fontId="36" fillId="6" borderId="8" xfId="3" applyNumberFormat="1" applyFont="1" applyFill="1" applyBorder="1" applyAlignment="1">
      <alignment horizontal="right" vertical="center" shrinkToFit="1"/>
    </xf>
    <xf numFmtId="1" fontId="36" fillId="6" borderId="8" xfId="3" applyNumberFormat="1" applyFont="1" applyFill="1" applyBorder="1" applyAlignment="1">
      <alignment horizontal="left" vertical="center" shrinkToFit="1"/>
    </xf>
    <xf numFmtId="0" fontId="36" fillId="6" borderId="8" xfId="3" applyNumberFormat="1" applyFont="1" applyFill="1" applyBorder="1" applyAlignment="1">
      <alignment horizontal="left" vertical="center" shrinkToFit="1"/>
    </xf>
    <xf numFmtId="0" fontId="36" fillId="5" borderId="8" xfId="3" applyNumberFormat="1" applyFont="1" applyFill="1" applyBorder="1" applyAlignment="1">
      <alignment horizontal="left" vertical="center" shrinkToFit="1"/>
    </xf>
    <xf numFmtId="0" fontId="30" fillId="5" borderId="8" xfId="3" applyNumberFormat="1" applyFont="1" applyFill="1" applyBorder="1" applyAlignment="1">
      <alignment horizontal="right" vertical="center" shrinkToFit="1"/>
    </xf>
    <xf numFmtId="1" fontId="31" fillId="0" borderId="8" xfId="0" applyNumberFormat="1" applyFont="1" applyBorder="1" applyAlignment="1">
      <alignment horizontal="left" vertical="center" shrinkToFit="1"/>
    </xf>
    <xf numFmtId="0" fontId="36" fillId="6" borderId="15" xfId="3" applyNumberFormat="1" applyFont="1" applyFill="1" applyBorder="1" applyAlignment="1">
      <alignment horizontal="left" vertical="center" shrinkToFit="1"/>
    </xf>
    <xf numFmtId="0" fontId="36" fillId="6" borderId="13" xfId="3" applyNumberFormat="1" applyFont="1" applyFill="1" applyBorder="1" applyAlignment="1">
      <alignment horizontal="right" vertical="center" shrinkToFit="1"/>
    </xf>
    <xf numFmtId="1" fontId="36" fillId="6" borderId="13" xfId="3" applyNumberFormat="1" applyFont="1" applyFill="1" applyBorder="1" applyAlignment="1">
      <alignment horizontal="left" vertical="center" shrinkToFit="1"/>
    </xf>
    <xf numFmtId="0" fontId="36" fillId="6" borderId="14" xfId="3" applyNumberFormat="1" applyFont="1" applyFill="1" applyBorder="1" applyAlignment="1">
      <alignment horizontal="left" vertical="center" shrinkToFit="1"/>
    </xf>
    <xf numFmtId="0" fontId="36" fillId="5" borderId="0" xfId="3" applyNumberFormat="1" applyFont="1" applyFill="1" applyBorder="1" applyAlignment="1">
      <alignment horizontal="left" vertical="center" shrinkToFit="1"/>
    </xf>
    <xf numFmtId="0" fontId="30" fillId="5" borderId="0" xfId="3" applyNumberFormat="1" applyFont="1" applyFill="1" applyBorder="1" applyAlignment="1">
      <alignment horizontal="right" vertical="center" shrinkToFit="1"/>
    </xf>
    <xf numFmtId="1" fontId="31" fillId="0" borderId="0" xfId="0" applyNumberFormat="1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2" fillId="0" borderId="37" xfId="0" applyFont="1" applyBorder="1" applyAlignment="1">
      <alignment horizontal="left" vertical="center"/>
    </xf>
    <xf numFmtId="164" fontId="30" fillId="0" borderId="8" xfId="3" applyNumberFormat="1" applyFont="1" applyFill="1" applyBorder="1" applyAlignment="1">
      <alignment horizontal="left" vertical="center" shrinkToFit="1"/>
    </xf>
    <xf numFmtId="0" fontId="36" fillId="0" borderId="18" xfId="3" applyNumberFormat="1" applyFont="1" applyFill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/>
    </xf>
    <xf numFmtId="0" fontId="32" fillId="0" borderId="9" xfId="0" applyFont="1" applyBorder="1"/>
    <xf numFmtId="0" fontId="32" fillId="0" borderId="28" xfId="0" applyFont="1" applyBorder="1"/>
    <xf numFmtId="0" fontId="36" fillId="0" borderId="13" xfId="3" applyNumberFormat="1" applyFont="1" applyFill="1" applyBorder="1" applyAlignment="1">
      <alignment horizontal="left" vertical="center" shrinkToFit="1"/>
    </xf>
    <xf numFmtId="0" fontId="36" fillId="0" borderId="13" xfId="3" applyNumberFormat="1" applyFont="1" applyFill="1" applyBorder="1" applyAlignment="1">
      <alignment horizontal="right" vertical="center" shrinkToFit="1"/>
    </xf>
    <xf numFmtId="0" fontId="40" fillId="0" borderId="13" xfId="0" applyFont="1" applyBorder="1"/>
    <xf numFmtId="0" fontId="40" fillId="0" borderId="13" xfId="0" applyFont="1" applyBorder="1" applyAlignment="1">
      <alignment vertical="center"/>
    </xf>
    <xf numFmtId="0" fontId="40" fillId="0" borderId="16" xfId="0" applyFont="1" applyBorder="1"/>
    <xf numFmtId="0" fontId="40" fillId="0" borderId="0" xfId="0" applyFont="1"/>
    <xf numFmtId="0" fontId="40" fillId="0" borderId="0" xfId="0" applyFont="1" applyAlignment="1">
      <alignment vertical="center"/>
    </xf>
    <xf numFmtId="0" fontId="40" fillId="0" borderId="0" xfId="0" applyFont="1" applyAlignment="1"/>
    <xf numFmtId="0" fontId="0" fillId="0" borderId="0" xfId="0" applyAlignment="1"/>
    <xf numFmtId="49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Font="1"/>
    <xf numFmtId="49" fontId="43" fillId="5" borderId="32" xfId="0" applyNumberFormat="1" applyFont="1" applyFill="1" applyBorder="1" applyAlignment="1">
      <alignment horizontal="left" vertical="top" wrapText="1" indent="2"/>
    </xf>
    <xf numFmtId="49" fontId="43" fillId="5" borderId="0" xfId="0" applyNumberFormat="1" applyFont="1" applyFill="1" applyBorder="1" applyAlignment="1">
      <alignment horizontal="left" vertical="top" wrapText="1" indent="2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1" fontId="44" fillId="0" borderId="0" xfId="0" applyNumberFormat="1" applyFont="1" applyAlignment="1">
      <alignment horizontal="left"/>
    </xf>
    <xf numFmtId="1" fontId="0" fillId="0" borderId="0" xfId="0" applyNumberFormat="1"/>
    <xf numFmtId="49" fontId="43" fillId="5" borderId="39" xfId="0" applyNumberFormat="1" applyFont="1" applyFill="1" applyBorder="1" applyAlignment="1">
      <alignment horizontal="left" vertical="top" wrapText="1" indent="2"/>
    </xf>
    <xf numFmtId="0" fontId="0" fillId="0" borderId="0" xfId="0" applyFont="1"/>
    <xf numFmtId="0" fontId="0" fillId="0" borderId="0" xfId="0"/>
    <xf numFmtId="0" fontId="0" fillId="7" borderId="0" xfId="0" applyFill="1"/>
    <xf numFmtId="49" fontId="43" fillId="7" borderId="39" xfId="0" applyNumberFormat="1" applyFont="1" applyFill="1" applyBorder="1" applyAlignment="1">
      <alignment horizontal="left" vertical="top" wrapText="1" indent="2"/>
    </xf>
    <xf numFmtId="49" fontId="43" fillId="7" borderId="0" xfId="0" applyNumberFormat="1" applyFont="1" applyFill="1" applyBorder="1" applyAlignment="1">
      <alignment horizontal="left" vertical="top" wrapText="1" indent="2"/>
    </xf>
    <xf numFmtId="0" fontId="0" fillId="7" borderId="0" xfId="0" applyFont="1" applyFill="1"/>
    <xf numFmtId="0" fontId="40" fillId="0" borderId="0" xfId="0" applyFont="1" applyAlignment="1">
      <alignment horizontal="center"/>
    </xf>
    <xf numFmtId="0" fontId="40" fillId="0" borderId="0" xfId="0" applyFont="1"/>
    <xf numFmtId="49" fontId="45" fillId="5" borderId="39" xfId="0" applyNumberFormat="1" applyFont="1" applyFill="1" applyBorder="1" applyAlignment="1">
      <alignment horizontal="left" vertical="top" wrapText="1" indent="2"/>
    </xf>
    <xf numFmtId="49" fontId="45" fillId="5" borderId="0" xfId="0" applyNumberFormat="1" applyFont="1" applyFill="1" applyBorder="1" applyAlignment="1">
      <alignment horizontal="left" vertical="top" wrapText="1" indent="2"/>
    </xf>
    <xf numFmtId="0" fontId="0" fillId="8" borderId="0" xfId="0" applyFill="1"/>
    <xf numFmtId="0" fontId="0" fillId="8" borderId="0" xfId="0" applyFill="1"/>
    <xf numFmtId="49" fontId="0" fillId="8" borderId="0" xfId="0" applyNumberFormat="1" applyFill="1"/>
    <xf numFmtId="49" fontId="0" fillId="8" borderId="40" xfId="0" applyNumberFormat="1" applyFont="1" applyFill="1" applyBorder="1"/>
    <xf numFmtId="0" fontId="37" fillId="0" borderId="0" xfId="0" applyFont="1" applyBorder="1"/>
    <xf numFmtId="0" fontId="37" fillId="0" borderId="32" xfId="0" applyFont="1" applyBorder="1"/>
    <xf numFmtId="0" fontId="37" fillId="0" borderId="40" xfId="0" applyFont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49" fontId="0" fillId="0" borderId="32" xfId="0" applyNumberFormat="1" applyBorder="1"/>
    <xf numFmtId="49" fontId="0" fillId="0" borderId="0" xfId="0" applyNumberFormat="1" applyBorder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" fontId="26" fillId="0" borderId="0" xfId="0" applyNumberFormat="1" applyFont="1" applyAlignment="1">
      <alignment horizontal="left"/>
    </xf>
    <xf numFmtId="0" fontId="37" fillId="0" borderId="0" xfId="0" applyFont="1" applyBorder="1" applyAlignment="1"/>
    <xf numFmtId="0" fontId="5" fillId="0" borderId="3" xfId="3" applyNumberFormat="1" applyFont="1" applyFill="1" applyBorder="1" applyAlignment="1">
      <alignment horizontal="left" vertical="center"/>
    </xf>
    <xf numFmtId="0" fontId="26" fillId="0" borderId="5" xfId="3" applyNumberFormat="1" applyFont="1" applyFill="1" applyBorder="1" applyAlignment="1">
      <alignment horizontal="left" vertical="center"/>
    </xf>
    <xf numFmtId="0" fontId="26" fillId="0" borderId="3" xfId="3" applyNumberFormat="1" applyFont="1" applyFill="1" applyBorder="1" applyAlignment="1">
      <alignment horizontal="left" vertical="center"/>
    </xf>
    <xf numFmtId="164" fontId="26" fillId="0" borderId="3" xfId="3" applyNumberFormat="1" applyFont="1" applyFill="1" applyBorder="1" applyAlignment="1">
      <alignment horizontal="left" vertical="center"/>
    </xf>
    <xf numFmtId="0" fontId="26" fillId="0" borderId="4" xfId="3" applyNumberFormat="1" applyFont="1" applyFill="1" applyBorder="1" applyAlignment="1">
      <alignment horizontal="left" vertical="center"/>
    </xf>
    <xf numFmtId="0" fontId="26" fillId="0" borderId="6" xfId="3" applyNumberFormat="1" applyFont="1" applyFill="1" applyBorder="1" applyAlignment="1">
      <alignment horizontal="left" vertical="center"/>
    </xf>
    <xf numFmtId="0" fontId="26" fillId="0" borderId="7" xfId="3" applyNumberFormat="1" applyFont="1" applyFill="1" applyBorder="1" applyAlignment="1">
      <alignment horizontal="left" vertical="center"/>
    </xf>
    <xf numFmtId="164" fontId="26" fillId="0" borderId="8" xfId="3" applyNumberFormat="1" applyFont="1" applyFill="1" applyBorder="1" applyAlignment="1">
      <alignment horizontal="left" vertical="center"/>
    </xf>
    <xf numFmtId="0" fontId="26" fillId="0" borderId="9" xfId="3" applyNumberFormat="1" applyFont="1" applyFill="1" applyBorder="1" applyAlignment="1">
      <alignment horizontal="left" vertical="center"/>
    </xf>
    <xf numFmtId="0" fontId="26" fillId="0" borderId="10" xfId="3" applyNumberFormat="1" applyFont="1" applyFill="1" applyBorder="1" applyAlignment="1">
      <alignment horizontal="left" vertical="center"/>
    </xf>
    <xf numFmtId="0" fontId="26" fillId="0" borderId="8" xfId="3" applyNumberFormat="1" applyFont="1" applyFill="1" applyBorder="1" applyAlignment="1">
      <alignment horizontal="left" vertical="center"/>
    </xf>
    <xf numFmtId="0" fontId="26" fillId="0" borderId="11" xfId="3" applyNumberFormat="1" applyFont="1" applyFill="1" applyBorder="1" applyAlignment="1">
      <alignment horizontal="left" vertical="center"/>
    </xf>
    <xf numFmtId="0" fontId="5" fillId="0" borderId="8" xfId="3" applyNumberFormat="1" applyFont="1" applyFill="1" applyBorder="1" applyAlignment="1">
      <alignment horizontal="left" vertical="center"/>
    </xf>
    <xf numFmtId="1" fontId="26" fillId="0" borderId="8" xfId="3" applyNumberFormat="1" applyFont="1" applyFill="1" applyBorder="1" applyAlignment="1">
      <alignment horizontal="left" vertical="center"/>
    </xf>
    <xf numFmtId="0" fontId="26" fillId="0" borderId="8" xfId="3" applyNumberFormat="1" applyFont="1" applyFill="1" applyBorder="1" applyAlignment="1">
      <alignment horizontal="left" vertical="center"/>
    </xf>
    <xf numFmtId="0" fontId="0" fillId="0" borderId="10" xfId="0" applyBorder="1"/>
    <xf numFmtId="0" fontId="47" fillId="0" borderId="8" xfId="0" applyFont="1" applyBorder="1" applyAlignment="1">
      <alignment horizontal="left"/>
    </xf>
    <xf numFmtId="0" fontId="0" fillId="0" borderId="8" xfId="0" applyBorder="1"/>
    <xf numFmtId="0" fontId="0" fillId="0" borderId="11" xfId="0" applyBorder="1"/>
    <xf numFmtId="0" fontId="26" fillId="0" borderId="12" xfId="3" applyNumberFormat="1" applyFont="1" applyFill="1" applyBorder="1" applyAlignment="1">
      <alignment horizontal="left" vertical="center"/>
    </xf>
    <xf numFmtId="0" fontId="26" fillId="0" borderId="13" xfId="3" applyNumberFormat="1" applyFont="1" applyFill="1" applyBorder="1" applyAlignment="1">
      <alignment horizontal="left" vertical="center"/>
    </xf>
    <xf numFmtId="164" fontId="26" fillId="0" borderId="13" xfId="3" applyNumberFormat="1" applyFont="1" applyFill="1" applyBorder="1" applyAlignment="1">
      <alignment horizontal="left" vertical="center"/>
    </xf>
    <xf numFmtId="0" fontId="26" fillId="0" borderId="14" xfId="3" applyNumberFormat="1" applyFont="1" applyFill="1" applyBorder="1" applyAlignment="1">
      <alignment horizontal="left" vertical="center"/>
    </xf>
    <xf numFmtId="0" fontId="26" fillId="0" borderId="15" xfId="3" applyNumberFormat="1" applyFont="1" applyFill="1" applyBorder="1" applyAlignment="1">
      <alignment horizontal="left" vertical="center"/>
    </xf>
    <xf numFmtId="0" fontId="0" fillId="0" borderId="15" xfId="0" applyBorder="1"/>
    <xf numFmtId="0" fontId="47" fillId="0" borderId="13" xfId="0" applyFont="1" applyBorder="1" applyAlignment="1">
      <alignment horizontal="left"/>
    </xf>
    <xf numFmtId="0" fontId="0" fillId="0" borderId="13" xfId="0" applyBorder="1"/>
    <xf numFmtId="0" fontId="0" fillId="0" borderId="16" xfId="0" applyBorder="1"/>
    <xf numFmtId="0" fontId="26" fillId="0" borderId="2" xfId="3" applyNumberFormat="1" applyFont="1" applyFill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6" xfId="3" applyNumberFormat="1" applyFont="1" applyFill="1" applyBorder="1" applyAlignment="1">
      <alignment horizontal="left" vertical="center"/>
    </xf>
    <xf numFmtId="0" fontId="26" fillId="5" borderId="20" xfId="3" applyNumberFormat="1" applyFont="1" applyFill="1" applyBorder="1" applyAlignment="1">
      <alignment horizontal="left" vertical="center"/>
    </xf>
    <xf numFmtId="0" fontId="26" fillId="5" borderId="18" xfId="3" applyNumberFormat="1" applyFont="1" applyFill="1" applyBorder="1" applyAlignment="1">
      <alignment horizontal="left" vertical="center"/>
    </xf>
    <xf numFmtId="164" fontId="26" fillId="5" borderId="18" xfId="3" applyNumberFormat="1" applyFont="1" applyFill="1" applyBorder="1" applyAlignment="1">
      <alignment horizontal="left" vertical="center"/>
    </xf>
    <xf numFmtId="0" fontId="26" fillId="5" borderId="6" xfId="3" applyNumberFormat="1" applyFont="1" applyFill="1" applyBorder="1" applyAlignment="1">
      <alignment horizontal="left" vertical="center"/>
    </xf>
    <xf numFmtId="0" fontId="26" fillId="5" borderId="10" xfId="3" applyNumberFormat="1" applyFont="1" applyFill="1" applyBorder="1" applyAlignment="1">
      <alignment horizontal="left" vertical="center"/>
    </xf>
    <xf numFmtId="0" fontId="26" fillId="5" borderId="8" xfId="3" applyNumberFormat="1" applyFont="1" applyFill="1" applyBorder="1" applyAlignment="1">
      <alignment horizontal="left" vertical="center"/>
    </xf>
    <xf numFmtId="164" fontId="26" fillId="5" borderId="8" xfId="3" applyNumberFormat="1" applyFont="1" applyFill="1" applyBorder="1" applyAlignment="1">
      <alignment horizontal="left" vertical="center"/>
    </xf>
    <xf numFmtId="0" fontId="26" fillId="5" borderId="11" xfId="3" applyNumberFormat="1" applyFont="1" applyFill="1" applyBorder="1" applyAlignment="1">
      <alignment horizontal="left" vertical="center"/>
    </xf>
    <xf numFmtId="0" fontId="0" fillId="0" borderId="21" xfId="0" applyBorder="1"/>
    <xf numFmtId="164" fontId="26" fillId="0" borderId="18" xfId="3" applyNumberFormat="1" applyFont="1" applyFill="1" applyBorder="1" applyAlignment="1">
      <alignment horizontal="left" vertical="center"/>
    </xf>
    <xf numFmtId="0" fontId="26" fillId="0" borderId="19" xfId="3" applyNumberFormat="1" applyFont="1" applyFill="1" applyBorder="1" applyAlignment="1">
      <alignment horizontal="left" vertical="center"/>
    </xf>
    <xf numFmtId="0" fontId="26" fillId="0" borderId="20" xfId="3" applyNumberFormat="1" applyFont="1" applyFill="1" applyBorder="1" applyAlignment="1">
      <alignment horizontal="left" vertical="center"/>
    </xf>
    <xf numFmtId="0" fontId="26" fillId="0" borderId="18" xfId="3" applyNumberFormat="1" applyFont="1" applyFill="1" applyBorder="1" applyAlignment="1">
      <alignment horizontal="left" vertical="center"/>
    </xf>
    <xf numFmtId="0" fontId="26" fillId="0" borderId="21" xfId="3" applyNumberFormat="1" applyFont="1" applyFill="1" applyBorder="1" applyAlignment="1">
      <alignment horizontal="left" vertical="center"/>
    </xf>
    <xf numFmtId="0" fontId="5" fillId="0" borderId="18" xfId="3" applyNumberFormat="1" applyFont="1" applyFill="1" applyBorder="1" applyAlignment="1">
      <alignment horizontal="left" vertical="center"/>
    </xf>
    <xf numFmtId="164" fontId="5" fillId="0" borderId="18" xfId="3" applyNumberFormat="1" applyFont="1" applyFill="1" applyBorder="1" applyAlignment="1">
      <alignment horizontal="left" vertical="center"/>
    </xf>
    <xf numFmtId="0" fontId="26" fillId="5" borderId="4" xfId="3" applyNumberFormat="1" applyFont="1" applyFill="1" applyBorder="1" applyAlignment="1">
      <alignment horizontal="left" vertical="center"/>
    </xf>
    <xf numFmtId="0" fontId="26" fillId="5" borderId="9" xfId="3" applyNumberFormat="1" applyFont="1" applyFill="1" applyBorder="1" applyAlignment="1">
      <alignment horizontal="left" vertical="center"/>
    </xf>
    <xf numFmtId="0" fontId="26" fillId="5" borderId="14" xfId="3" applyNumberFormat="1" applyFont="1" applyFill="1" applyBorder="1" applyAlignment="1">
      <alignment horizontal="left" vertical="center"/>
    </xf>
    <xf numFmtId="164" fontId="26" fillId="0" borderId="26" xfId="3" applyNumberFormat="1" applyFont="1" applyFill="1" applyBorder="1" applyAlignment="1">
      <alignment horizontal="left" vertical="center"/>
    </xf>
    <xf numFmtId="0" fontId="26" fillId="0" borderId="33" xfId="3" applyNumberFormat="1" applyFont="1" applyFill="1" applyBorder="1" applyAlignment="1">
      <alignment horizontal="left" vertical="center"/>
    </xf>
    <xf numFmtId="0" fontId="26" fillId="0" borderId="26" xfId="3" applyNumberFormat="1" applyFont="1" applyFill="1" applyBorder="1" applyAlignment="1">
      <alignment horizontal="left" vertical="center"/>
    </xf>
    <xf numFmtId="0" fontId="26" fillId="0" borderId="27" xfId="3" applyNumberFormat="1" applyFont="1" applyFill="1" applyBorder="1" applyAlignment="1">
      <alignment horizontal="left" vertical="center"/>
    </xf>
    <xf numFmtId="0" fontId="26" fillId="0" borderId="34" xfId="3" applyNumberFormat="1" applyFont="1" applyFill="1" applyBorder="1" applyAlignment="1">
      <alignment horizontal="left" vertical="center"/>
    </xf>
    <xf numFmtId="0" fontId="26" fillId="0" borderId="41" xfId="3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8" xfId="0" applyFont="1" applyBorder="1" applyAlignment="1">
      <alignment horizontal="left" vertical="center"/>
    </xf>
    <xf numFmtId="0" fontId="26" fillId="0" borderId="8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5" fillId="0" borderId="13" xfId="3" applyNumberFormat="1" applyFont="1" applyFill="1" applyBorder="1" applyAlignment="1">
      <alignment horizontal="left" vertical="center"/>
    </xf>
    <xf numFmtId="164" fontId="26" fillId="5" borderId="13" xfId="3" applyNumberFormat="1" applyFont="1" applyFill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5" borderId="2" xfId="3" applyNumberFormat="1" applyFont="1" applyFill="1" applyBorder="1" applyAlignment="1">
      <alignment horizontal="left" vertical="center"/>
    </xf>
    <xf numFmtId="0" fontId="26" fillId="5" borderId="3" xfId="3" applyNumberFormat="1" applyFont="1" applyFill="1" applyBorder="1" applyAlignment="1">
      <alignment horizontal="left" vertical="center"/>
    </xf>
    <xf numFmtId="164" fontId="26" fillId="5" borderId="3" xfId="3" applyNumberFormat="1" applyFont="1" applyFill="1" applyBorder="1" applyAlignment="1">
      <alignment horizontal="left" vertical="center"/>
    </xf>
    <xf numFmtId="164" fontId="26" fillId="0" borderId="3" xfId="0" applyNumberFormat="1" applyFont="1" applyBorder="1" applyAlignment="1">
      <alignment horizontal="left" vertical="center"/>
    </xf>
    <xf numFmtId="0" fontId="26" fillId="0" borderId="10" xfId="3" applyNumberFormat="1" applyFont="1" applyFill="1" applyBorder="1" applyAlignment="1">
      <alignment horizontal="left"/>
    </xf>
    <xf numFmtId="0" fontId="26" fillId="0" borderId="9" xfId="3" applyNumberFormat="1" applyFont="1" applyFill="1" applyBorder="1" applyAlignment="1">
      <alignment horizontal="left"/>
    </xf>
    <xf numFmtId="0" fontId="0" fillId="0" borderId="8" xfId="0" applyBorder="1" applyAlignment="1"/>
    <xf numFmtId="0" fontId="0" fillId="0" borderId="9" xfId="0" applyBorder="1"/>
    <xf numFmtId="0" fontId="0" fillId="0" borderId="13" xfId="0" applyBorder="1" applyAlignment="1"/>
    <xf numFmtId="0" fontId="0" fillId="0" borderId="14" xfId="0" applyBorder="1"/>
    <xf numFmtId="0" fontId="0" fillId="0" borderId="13" xfId="0" applyBorder="1" applyAlignment="1">
      <alignment vertical="center"/>
    </xf>
    <xf numFmtId="0" fontId="33" fillId="0" borderId="2" xfId="3" applyNumberFormat="1" applyFont="1" applyFill="1" applyBorder="1" applyAlignment="1">
      <alignment horizontal="left" vertical="center"/>
    </xf>
    <xf numFmtId="0" fontId="33" fillId="0" borderId="3" xfId="3" applyNumberFormat="1" applyFont="1" applyFill="1" applyBorder="1" applyAlignment="1">
      <alignment horizontal="left" vertical="center"/>
    </xf>
    <xf numFmtId="164" fontId="33" fillId="0" borderId="3" xfId="3" applyNumberFormat="1" applyFont="1" applyFill="1" applyBorder="1" applyAlignment="1">
      <alignment horizontal="left" vertical="center"/>
    </xf>
    <xf numFmtId="0" fontId="33" fillId="0" borderId="4" xfId="3" applyNumberFormat="1" applyFont="1" applyFill="1" applyBorder="1" applyAlignment="1">
      <alignment horizontal="left" vertical="center"/>
    </xf>
    <xf numFmtId="0" fontId="33" fillId="0" borderId="5" xfId="3" applyNumberFormat="1" applyFont="1" applyFill="1" applyBorder="1" applyAlignment="1">
      <alignment horizontal="left"/>
    </xf>
    <xf numFmtId="0" fontId="33" fillId="0" borderId="4" xfId="3" applyNumberFormat="1" applyFont="1" applyFill="1" applyBorder="1" applyAlignment="1">
      <alignment horizontal="left"/>
    </xf>
    <xf numFmtId="0" fontId="33" fillId="0" borderId="5" xfId="3" applyNumberFormat="1" applyFont="1" applyFill="1" applyBorder="1" applyAlignment="1">
      <alignment horizontal="left" vertical="center"/>
    </xf>
    <xf numFmtId="164" fontId="33" fillId="0" borderId="3" xfId="3" applyNumberFormat="1" applyFont="1" applyFill="1" applyBorder="1" applyAlignment="1">
      <alignment horizontal="left"/>
    </xf>
    <xf numFmtId="0" fontId="26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40" fillId="0" borderId="3" xfId="0" applyFont="1" applyBorder="1"/>
    <xf numFmtId="0" fontId="40" fillId="0" borderId="6" xfId="0" applyFont="1" applyBorder="1"/>
    <xf numFmtId="0" fontId="33" fillId="0" borderId="12" xfId="3" applyNumberFormat="1" applyFont="1" applyFill="1" applyBorder="1" applyAlignment="1">
      <alignment horizontal="left" vertical="center"/>
    </xf>
    <xf numFmtId="0" fontId="33" fillId="0" borderId="13" xfId="3" applyNumberFormat="1" applyFont="1" applyFill="1" applyBorder="1" applyAlignment="1">
      <alignment horizontal="left" vertical="center"/>
    </xf>
    <xf numFmtId="164" fontId="33" fillId="0" borderId="13" xfId="3" applyNumberFormat="1" applyFont="1" applyFill="1" applyBorder="1" applyAlignment="1">
      <alignment horizontal="left" vertical="center"/>
    </xf>
    <xf numFmtId="0" fontId="33" fillId="0" borderId="14" xfId="3" applyNumberFormat="1" applyFont="1" applyFill="1" applyBorder="1" applyAlignment="1">
      <alignment horizontal="left" vertical="center"/>
    </xf>
    <xf numFmtId="0" fontId="33" fillId="0" borderId="15" xfId="3" applyNumberFormat="1" applyFont="1" applyFill="1" applyBorder="1" applyAlignment="1">
      <alignment horizontal="left"/>
    </xf>
    <xf numFmtId="0" fontId="33" fillId="0" borderId="14" xfId="3" applyNumberFormat="1" applyFont="1" applyFill="1" applyBorder="1" applyAlignment="1">
      <alignment horizontal="left"/>
    </xf>
    <xf numFmtId="0" fontId="33" fillId="0" borderId="15" xfId="3" applyNumberFormat="1" applyFont="1" applyFill="1" applyBorder="1" applyAlignment="1">
      <alignment horizontal="left" vertical="center"/>
    </xf>
    <xf numFmtId="164" fontId="33" fillId="0" borderId="13" xfId="3" applyNumberFormat="1" applyFont="1" applyFill="1" applyBorder="1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7" fontId="36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26" fillId="0" borderId="3" xfId="3" applyNumberFormat="1" applyFont="1" applyFill="1" applyBorder="1" applyAlignment="1">
      <alignment horizontal="right" vertical="center"/>
    </xf>
    <xf numFmtId="1" fontId="26" fillId="0" borderId="3" xfId="3" applyNumberFormat="1" applyFont="1" applyFill="1" applyBorder="1" applyAlignment="1">
      <alignment horizontal="left" vertical="center"/>
    </xf>
    <xf numFmtId="0" fontId="0" fillId="5" borderId="0" xfId="0" applyFill="1"/>
    <xf numFmtId="0" fontId="26" fillId="0" borderId="8" xfId="3" applyNumberFormat="1" applyFont="1" applyFill="1" applyBorder="1" applyAlignment="1">
      <alignment horizontal="right" vertical="center"/>
    </xf>
    <xf numFmtId="0" fontId="5" fillId="0" borderId="8" xfId="3" applyNumberFormat="1" applyFont="1" applyFill="1" applyBorder="1" applyAlignment="1">
      <alignment horizontal="right" vertical="center"/>
    </xf>
    <xf numFmtId="0" fontId="26" fillId="5" borderId="8" xfId="3" applyNumberFormat="1" applyFont="1" applyFill="1" applyBorder="1" applyAlignment="1">
      <alignment horizontal="right" vertical="center"/>
    </xf>
    <xf numFmtId="1" fontId="26" fillId="5" borderId="8" xfId="3" applyNumberFormat="1" applyFont="1" applyFill="1" applyBorder="1" applyAlignment="1">
      <alignment horizontal="left" vertical="center"/>
    </xf>
    <xf numFmtId="0" fontId="26" fillId="0" borderId="13" xfId="3" applyNumberFormat="1" applyFont="1" applyFill="1" applyBorder="1" applyAlignment="1">
      <alignment horizontal="right" vertical="center"/>
    </xf>
    <xf numFmtId="1" fontId="26" fillId="0" borderId="13" xfId="3" applyNumberFormat="1" applyFont="1" applyFill="1" applyBorder="1" applyAlignment="1">
      <alignment horizontal="left" vertical="center"/>
    </xf>
    <xf numFmtId="0" fontId="40" fillId="0" borderId="10" xfId="0" applyFont="1" applyBorder="1" applyAlignment="1">
      <alignment horizontal="left"/>
    </xf>
    <xf numFmtId="0" fontId="40" fillId="0" borderId="8" xfId="0" applyFont="1" applyBorder="1" applyAlignment="1">
      <alignment horizontal="right"/>
    </xf>
    <xf numFmtId="0" fontId="40" fillId="0" borderId="8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1" fontId="26" fillId="0" borderId="26" xfId="3" applyNumberFormat="1" applyFont="1" applyFill="1" applyBorder="1" applyAlignment="1">
      <alignment horizontal="left" vertical="center"/>
    </xf>
    <xf numFmtId="1" fontId="26" fillId="0" borderId="30" xfId="3" applyNumberFormat="1" applyFont="1" applyFill="1" applyBorder="1" applyAlignment="1">
      <alignment horizontal="left" vertical="center"/>
    </xf>
    <xf numFmtId="0" fontId="26" fillId="0" borderId="36" xfId="3" applyNumberFormat="1" applyFont="1" applyFill="1" applyBorder="1" applyAlignment="1">
      <alignment horizontal="left" vertical="center"/>
    </xf>
    <xf numFmtId="0" fontId="40" fillId="0" borderId="15" xfId="0" applyFont="1" applyBorder="1" applyAlignment="1">
      <alignment horizontal="left"/>
    </xf>
    <xf numFmtId="0" fontId="40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1" fontId="26" fillId="0" borderId="18" xfId="3" applyNumberFormat="1" applyFont="1" applyFill="1" applyBorder="1" applyAlignment="1">
      <alignment horizontal="left" vertical="center"/>
    </xf>
    <xf numFmtId="0" fontId="26" fillId="0" borderId="15" xfId="0" applyFont="1" applyBorder="1" applyAlignment="1">
      <alignment horizontal="left"/>
    </xf>
    <xf numFmtId="0" fontId="26" fillId="0" borderId="13" xfId="0" applyFont="1" applyBorder="1" applyAlignment="1">
      <alignment horizontal="right"/>
    </xf>
    <xf numFmtId="1" fontId="26" fillId="0" borderId="13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26" fillId="0" borderId="8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0" fillId="0" borderId="8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26" fillId="5" borderId="13" xfId="0" applyNumberFormat="1" applyFont="1" applyFill="1" applyBorder="1" applyAlignment="1">
      <alignment horizontal="left" vertical="center"/>
    </xf>
    <xf numFmtId="0" fontId="40" fillId="0" borderId="13" xfId="0" applyFont="1" applyBorder="1" applyAlignment="1">
      <alignment horizontal="right" vertical="center"/>
    </xf>
    <xf numFmtId="0" fontId="5" fillId="0" borderId="3" xfId="3" applyNumberFormat="1" applyFont="1" applyFill="1" applyBorder="1" applyAlignment="1">
      <alignment horizontal="right" vertical="center"/>
    </xf>
    <xf numFmtId="1" fontId="5" fillId="0" borderId="3" xfId="3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3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42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164" fontId="26" fillId="0" borderId="13" xfId="0" applyNumberFormat="1" applyFon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1" fontId="5" fillId="0" borderId="3" xfId="3" applyNumberFormat="1" applyFont="1" applyFill="1" applyBorder="1" applyAlignment="1">
      <alignment horizontal="left"/>
    </xf>
    <xf numFmtId="0" fontId="26" fillId="0" borderId="6" xfId="0" applyFont="1" applyBorder="1" applyAlignment="1">
      <alignment vertical="center"/>
    </xf>
    <xf numFmtId="1" fontId="5" fillId="0" borderId="8" xfId="3" applyNumberFormat="1" applyFont="1" applyFill="1" applyBorder="1" applyAlignment="1">
      <alignment horizontal="left"/>
    </xf>
    <xf numFmtId="0" fontId="5" fillId="5" borderId="8" xfId="3" applyNumberFormat="1" applyFont="1" applyFill="1" applyBorder="1" applyAlignment="1">
      <alignment horizontal="right"/>
    </xf>
    <xf numFmtId="0" fontId="5" fillId="0" borderId="10" xfId="3" applyNumberFormat="1" applyFont="1" applyFill="1" applyBorder="1" applyAlignment="1">
      <alignment horizontal="left"/>
    </xf>
    <xf numFmtId="0" fontId="5" fillId="0" borderId="9" xfId="3" applyNumberFormat="1" applyFont="1" applyFill="1" applyBorder="1" applyAlignment="1">
      <alignment horizontal="left"/>
    </xf>
    <xf numFmtId="0" fontId="5" fillId="5" borderId="8" xfId="0" applyFont="1" applyFill="1" applyBorder="1" applyAlignment="1">
      <alignment horizontal="right"/>
    </xf>
    <xf numFmtId="1" fontId="5" fillId="0" borderId="13" xfId="3" applyNumberFormat="1" applyFont="1" applyFill="1" applyBorder="1" applyAlignment="1">
      <alignment horizontal="left"/>
    </xf>
    <xf numFmtId="0" fontId="5" fillId="0" borderId="15" xfId="3" applyNumberFormat="1" applyFont="1" applyFill="1" applyBorder="1" applyAlignment="1">
      <alignment horizontal="left"/>
    </xf>
    <xf numFmtId="0" fontId="5" fillId="0" borderId="14" xfId="3" applyNumberFormat="1" applyFont="1" applyFill="1" applyBorder="1" applyAlignment="1">
      <alignment horizontal="left"/>
    </xf>
    <xf numFmtId="0" fontId="26" fillId="0" borderId="14" xfId="0" applyFont="1" applyBorder="1"/>
    <xf numFmtId="0" fontId="5" fillId="5" borderId="15" xfId="3" applyNumberFormat="1" applyFont="1" applyFill="1" applyBorder="1" applyAlignment="1">
      <alignment horizontal="left" vertical="center"/>
    </xf>
    <xf numFmtId="0" fontId="44" fillId="5" borderId="0" xfId="3" applyNumberFormat="1" applyFont="1" applyFill="1" applyBorder="1" applyAlignment="1">
      <alignment horizontal="left" vertical="center"/>
    </xf>
    <xf numFmtId="0" fontId="44" fillId="5" borderId="0" xfId="3" applyNumberFormat="1" applyFont="1" applyFill="1" applyBorder="1" applyAlignment="1">
      <alignment horizontal="center" vertical="center"/>
    </xf>
    <xf numFmtId="0" fontId="44" fillId="5" borderId="0" xfId="3" applyNumberFormat="1" applyFont="1" applyFill="1" applyBorder="1" applyAlignment="1">
      <alignment horizontal="center" vertical="center"/>
    </xf>
    <xf numFmtId="0" fontId="40" fillId="5" borderId="0" xfId="0" applyFont="1" applyFill="1"/>
    <xf numFmtId="0" fontId="5" fillId="0" borderId="2" xfId="3" applyNumberFormat="1" applyFont="1" applyFill="1" applyBorder="1" applyAlignment="1">
      <alignment horizontal="left" vertical="center" shrinkToFit="1"/>
    </xf>
    <xf numFmtId="0" fontId="36" fillId="0" borderId="3" xfId="3" applyNumberFormat="1" applyFont="1" applyFill="1" applyBorder="1" applyAlignment="1">
      <alignment horizontal="right" vertical="center"/>
    </xf>
    <xf numFmtId="164" fontId="36" fillId="5" borderId="24" xfId="3" applyNumberFormat="1" applyFont="1" applyFill="1" applyBorder="1" applyAlignment="1">
      <alignment horizontal="left" vertical="center"/>
    </xf>
    <xf numFmtId="0" fontId="5" fillId="5" borderId="35" xfId="3" applyNumberFormat="1" applyFont="1" applyFill="1" applyBorder="1" applyAlignment="1">
      <alignment horizontal="left" vertical="center"/>
    </xf>
    <xf numFmtId="0" fontId="5" fillId="0" borderId="42" xfId="3" applyNumberFormat="1" applyFont="1" applyFill="1" applyBorder="1" applyAlignment="1">
      <alignment horizontal="left" vertical="center" shrinkToFit="1"/>
    </xf>
    <xf numFmtId="0" fontId="36" fillId="0" borderId="24" xfId="3" applyNumberFormat="1" applyFont="1" applyFill="1" applyBorder="1" applyAlignment="1">
      <alignment horizontal="right" vertical="center"/>
    </xf>
    <xf numFmtId="164" fontId="36" fillId="0" borderId="24" xfId="3" applyNumberFormat="1" applyFont="1" applyFill="1" applyBorder="1" applyAlignment="1">
      <alignment horizontal="left" vertical="center"/>
    </xf>
    <xf numFmtId="0" fontId="5" fillId="0" borderId="35" xfId="3" applyNumberFormat="1" applyFont="1" applyFill="1" applyBorder="1" applyAlignment="1">
      <alignment horizontal="left" vertical="center"/>
    </xf>
    <xf numFmtId="1" fontId="36" fillId="0" borderId="24" xfId="3" applyNumberFormat="1" applyFont="1" applyFill="1" applyBorder="1" applyAlignment="1">
      <alignment horizontal="left" vertical="center"/>
    </xf>
    <xf numFmtId="0" fontId="5" fillId="0" borderId="38" xfId="3" applyNumberFormat="1" applyFont="1" applyFill="1" applyBorder="1" applyAlignment="1">
      <alignment horizontal="left" vertical="center"/>
    </xf>
    <xf numFmtId="0" fontId="5" fillId="0" borderId="7" xfId="3" applyNumberFormat="1" applyFont="1" applyFill="1" applyBorder="1" applyAlignment="1">
      <alignment horizontal="left" vertical="center" shrinkToFit="1"/>
    </xf>
    <xf numFmtId="0" fontId="36" fillId="0" borderId="8" xfId="3" applyNumberFormat="1" applyFont="1" applyFill="1" applyBorder="1" applyAlignment="1">
      <alignment horizontal="right" vertical="center"/>
    </xf>
    <xf numFmtId="164" fontId="36" fillId="0" borderId="8" xfId="3" applyNumberFormat="1" applyFont="1" applyFill="1" applyBorder="1" applyAlignment="1">
      <alignment horizontal="left" vertical="center"/>
    </xf>
    <xf numFmtId="0" fontId="5" fillId="0" borderId="10" xfId="3" applyNumberFormat="1" applyFont="1" applyFill="1" applyBorder="1" applyAlignment="1">
      <alignment horizontal="left" vertical="center" shrinkToFit="1"/>
    </xf>
    <xf numFmtId="0" fontId="36" fillId="0" borderId="8" xfId="3" applyNumberFormat="1" applyFont="1" applyFill="1" applyBorder="1" applyAlignment="1">
      <alignment horizontal="left" vertical="center"/>
    </xf>
    <xf numFmtId="0" fontId="5" fillId="0" borderId="17" xfId="3" applyNumberFormat="1" applyFont="1" applyFill="1" applyBorder="1" applyAlignment="1">
      <alignment horizontal="left" vertical="center" shrinkToFit="1"/>
    </xf>
    <xf numFmtId="0" fontId="36" fillId="0" borderId="18" xfId="3" applyNumberFormat="1" applyFont="1" applyFill="1" applyBorder="1" applyAlignment="1">
      <alignment horizontal="right" vertical="center"/>
    </xf>
    <xf numFmtId="0" fontId="5" fillId="5" borderId="9" xfId="3" applyNumberFormat="1" applyFont="1" applyFill="1" applyBorder="1" applyAlignment="1">
      <alignment horizontal="left" vertical="center"/>
    </xf>
    <xf numFmtId="1" fontId="36" fillId="0" borderId="8" xfId="3" applyNumberFormat="1" applyFont="1" applyFill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5" fillId="0" borderId="43" xfId="3" applyNumberFormat="1" applyFont="1" applyFill="1" applyBorder="1" applyAlignment="1">
      <alignment horizontal="left" vertical="center" shrinkToFit="1"/>
    </xf>
    <xf numFmtId="0" fontId="36" fillId="0" borderId="30" xfId="3" applyNumberFormat="1" applyFont="1" applyFill="1" applyBorder="1" applyAlignment="1">
      <alignment horizontal="right" vertical="center"/>
    </xf>
    <xf numFmtId="164" fontId="36" fillId="0" borderId="30" xfId="3" applyNumberFormat="1" applyFont="1" applyFill="1" applyBorder="1" applyAlignment="1">
      <alignment horizontal="left" vertical="center"/>
    </xf>
    <xf numFmtId="0" fontId="5" fillId="0" borderId="36" xfId="3" applyNumberFormat="1" applyFont="1" applyFill="1" applyBorder="1" applyAlignment="1">
      <alignment horizontal="left" vertical="center"/>
    </xf>
    <xf numFmtId="0" fontId="5" fillId="0" borderId="29" xfId="3" applyNumberFormat="1" applyFont="1" applyFill="1" applyBorder="1" applyAlignment="1">
      <alignment horizontal="left" vertical="center" shrinkToFit="1"/>
    </xf>
    <xf numFmtId="0" fontId="36" fillId="0" borderId="30" xfId="3" applyNumberFormat="1" applyFont="1" applyFill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164" fontId="34" fillId="0" borderId="8" xfId="0" applyNumberFormat="1" applyFont="1" applyBorder="1" applyAlignment="1">
      <alignment horizontal="left" vertical="center"/>
    </xf>
    <xf numFmtId="164" fontId="36" fillId="0" borderId="24" xfId="3" applyNumberFormat="1" applyFont="1" applyFill="1" applyBorder="1" applyAlignment="1">
      <alignment horizontal="left" vertical="center" shrinkToFit="1"/>
    </xf>
    <xf numFmtId="0" fontId="5" fillId="0" borderId="35" xfId="3" applyNumberFormat="1" applyFont="1" applyFill="1" applyBorder="1" applyAlignment="1">
      <alignment horizontal="left" vertical="center" shrinkToFit="1"/>
    </xf>
    <xf numFmtId="164" fontId="36" fillId="0" borderId="24" xfId="1" applyNumberFormat="1" applyFont="1" applyBorder="1" applyAlignment="1" applyProtection="1">
      <alignment horizontal="left" vertical="center" shrinkToFit="1"/>
    </xf>
    <xf numFmtId="0" fontId="5" fillId="0" borderId="38" xfId="3" applyNumberFormat="1" applyFont="1" applyFill="1" applyBorder="1" applyAlignment="1">
      <alignment horizontal="left" vertical="center" shrinkToFit="1"/>
    </xf>
    <xf numFmtId="164" fontId="36" fillId="0" borderId="8" xfId="3" applyNumberFormat="1" applyFont="1" applyFill="1" applyBorder="1" applyAlignment="1">
      <alignment horizontal="left" vertical="center" shrinkToFit="1"/>
    </xf>
    <xf numFmtId="0" fontId="5" fillId="0" borderId="9" xfId="3" applyNumberFormat="1" applyFont="1" applyFill="1" applyBorder="1" applyAlignment="1">
      <alignment horizontal="left" vertical="center" shrinkToFit="1"/>
    </xf>
    <xf numFmtId="0" fontId="5" fillId="0" borderId="11" xfId="3" applyNumberFormat="1" applyFont="1" applyFill="1" applyBorder="1" applyAlignment="1">
      <alignment horizontal="left" vertical="center" shrinkToFit="1"/>
    </xf>
    <xf numFmtId="164" fontId="36" fillId="0" borderId="8" xfId="1" applyNumberFormat="1" applyFont="1" applyBorder="1" applyAlignment="1" applyProtection="1">
      <alignment horizontal="left" vertical="center" shrinkToFit="1"/>
    </xf>
    <xf numFmtId="0" fontId="5" fillId="0" borderId="27" xfId="3" applyNumberFormat="1" applyFont="1" applyFill="1" applyBorder="1" applyAlignment="1">
      <alignment horizontal="left" vertical="center" shrinkToFit="1"/>
    </xf>
    <xf numFmtId="0" fontId="5" fillId="0" borderId="8" xfId="3" applyNumberFormat="1" applyFont="1" applyFill="1" applyBorder="1" applyAlignment="1">
      <alignment horizontal="left" vertical="center" shrinkToFit="1"/>
    </xf>
    <xf numFmtId="164" fontId="36" fillId="5" borderId="13" xfId="3" applyNumberFormat="1" applyFont="1" applyFill="1" applyBorder="1" applyAlignment="1">
      <alignment horizontal="left" vertical="center"/>
    </xf>
    <xf numFmtId="0" fontId="5" fillId="0" borderId="14" xfId="3" applyNumberFormat="1" applyFont="1" applyFill="1" applyBorder="1" applyAlignment="1">
      <alignment horizontal="left" vertical="center" shrinkToFit="1"/>
    </xf>
    <xf numFmtId="164" fontId="36" fillId="0" borderId="30" xfId="1" applyNumberFormat="1" applyFont="1" applyBorder="1" applyAlignment="1" applyProtection="1">
      <alignment horizontal="left" vertical="center" shrinkToFit="1"/>
    </xf>
    <xf numFmtId="0" fontId="5" fillId="0" borderId="36" xfId="3" applyNumberFormat="1" applyFont="1" applyFill="1" applyBorder="1" applyAlignment="1">
      <alignment horizontal="left" vertical="center" shrinkToFit="1"/>
    </xf>
    <xf numFmtId="0" fontId="0" fillId="0" borderId="29" xfId="0" applyBorder="1"/>
    <xf numFmtId="0" fontId="53" fillId="0" borderId="30" xfId="0" applyFont="1" applyBorder="1"/>
    <xf numFmtId="0" fontId="0" fillId="0" borderId="31" xfId="0" applyBorder="1"/>
    <xf numFmtId="0" fontId="5" fillId="0" borderId="22" xfId="3" applyNumberFormat="1" applyFont="1" applyFill="1" applyBorder="1" applyAlignment="1">
      <alignment horizontal="left" vertical="center" shrinkToFit="1"/>
    </xf>
    <xf numFmtId="164" fontId="36" fillId="5" borderId="8" xfId="3" applyNumberFormat="1" applyFont="1" applyFill="1" applyBorder="1" applyAlignment="1">
      <alignment horizontal="left" vertical="center"/>
    </xf>
    <xf numFmtId="0" fontId="5" fillId="0" borderId="24" xfId="3" applyNumberFormat="1" applyFont="1" applyFill="1" applyBorder="1" applyAlignment="1">
      <alignment horizontal="left" vertical="center" shrinkToFit="1"/>
    </xf>
    <xf numFmtId="0" fontId="26" fillId="0" borderId="35" xfId="0" applyFont="1" applyBorder="1" applyAlignment="1">
      <alignment horizontal="left" vertical="center"/>
    </xf>
    <xf numFmtId="0" fontId="5" fillId="0" borderId="34" xfId="3" applyNumberFormat="1" applyFont="1" applyFill="1" applyBorder="1" applyAlignment="1">
      <alignment horizontal="left" vertical="center" shrinkToFit="1"/>
    </xf>
    <xf numFmtId="0" fontId="36" fillId="0" borderId="26" xfId="3" applyNumberFormat="1" applyFont="1" applyFill="1" applyBorder="1" applyAlignment="1">
      <alignment horizontal="right" vertical="center"/>
    </xf>
    <xf numFmtId="164" fontId="36" fillId="0" borderId="0" xfId="1" applyNumberFormat="1" applyFont="1" applyBorder="1" applyAlignment="1" applyProtection="1">
      <alignment horizontal="left" vertical="center" shrinkToFit="1"/>
    </xf>
    <xf numFmtId="0" fontId="26" fillId="0" borderId="41" xfId="0" applyFont="1" applyBorder="1" applyAlignment="1">
      <alignment horizontal="left" vertical="center"/>
    </xf>
    <xf numFmtId="0" fontId="0" fillId="9" borderId="0" xfId="0" applyFont="1" applyFill="1" applyAlignment="1">
      <alignment vertical="center"/>
    </xf>
    <xf numFmtId="0" fontId="5" fillId="0" borderId="23" xfId="3" applyNumberFormat="1" applyFont="1" applyFill="1" applyBorder="1" applyAlignment="1">
      <alignment horizontal="left" vertical="center" shrinkToFit="1"/>
    </xf>
    <xf numFmtId="0" fontId="36" fillId="0" borderId="0" xfId="3" applyNumberFormat="1" applyFont="1" applyFill="1" applyBorder="1" applyAlignment="1">
      <alignment horizontal="right" vertical="center"/>
    </xf>
    <xf numFmtId="164" fontId="36" fillId="5" borderId="0" xfId="3" applyNumberFormat="1" applyFont="1" applyFill="1" applyBorder="1" applyAlignment="1">
      <alignment horizontal="left" vertical="center"/>
    </xf>
    <xf numFmtId="0" fontId="5" fillId="0" borderId="28" xfId="3" applyNumberFormat="1" applyFont="1" applyFill="1" applyBorder="1" applyAlignment="1">
      <alignment horizontal="left" vertical="center" shrinkToFit="1"/>
    </xf>
    <xf numFmtId="0" fontId="5" fillId="0" borderId="44" xfId="3" applyNumberFormat="1" applyFont="1" applyFill="1" applyBorder="1" applyAlignment="1">
      <alignment horizontal="left" vertical="center" shrinkToFit="1"/>
    </xf>
    <xf numFmtId="0" fontId="26" fillId="0" borderId="28" xfId="0" applyFont="1" applyBorder="1" applyAlignment="1">
      <alignment horizontal="left" vertical="center"/>
    </xf>
    <xf numFmtId="164" fontId="36" fillId="0" borderId="0" xfId="3" applyNumberFormat="1" applyFont="1" applyFill="1" applyBorder="1" applyAlignment="1">
      <alignment horizontal="left" vertical="center"/>
    </xf>
    <xf numFmtId="0" fontId="5" fillId="0" borderId="28" xfId="3" applyNumberFormat="1" applyFont="1" applyFill="1" applyBorder="1" applyAlignment="1">
      <alignment horizontal="left" vertical="center"/>
    </xf>
    <xf numFmtId="164" fontId="36" fillId="0" borderId="26" xfId="1" applyNumberFormat="1" applyFont="1" applyBorder="1" applyAlignment="1" applyProtection="1">
      <alignment horizontal="left" vertical="center" shrinkToFit="1"/>
    </xf>
    <xf numFmtId="0" fontId="26" fillId="0" borderId="42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1" fontId="36" fillId="0" borderId="24" xfId="3" applyNumberFormat="1" applyFont="1" applyFill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/>
    </xf>
    <xf numFmtId="1" fontId="36" fillId="0" borderId="8" xfId="3" applyNumberFormat="1" applyFont="1" applyFill="1" applyBorder="1" applyAlignment="1">
      <alignment horizontal="left" vertical="center" shrinkToFit="1"/>
    </xf>
    <xf numFmtId="1" fontId="36" fillId="5" borderId="8" xfId="3" applyNumberFormat="1" applyFont="1" applyFill="1" applyBorder="1" applyAlignment="1">
      <alignment horizontal="left" vertical="center" shrinkToFit="1"/>
    </xf>
    <xf numFmtId="0" fontId="5" fillId="5" borderId="9" xfId="3" applyNumberFormat="1" applyFont="1" applyFill="1" applyBorder="1" applyAlignment="1">
      <alignment horizontal="left" vertical="center" shrinkToFit="1"/>
    </xf>
    <xf numFmtId="0" fontId="36" fillId="5" borderId="8" xfId="3" applyNumberFormat="1" applyFont="1" applyFill="1" applyBorder="1" applyAlignment="1">
      <alignment horizontal="right" vertical="center"/>
    </xf>
    <xf numFmtId="0" fontId="26" fillId="5" borderId="11" xfId="0" applyFont="1" applyFill="1" applyBorder="1" applyAlignment="1">
      <alignment horizontal="left" vertical="center"/>
    </xf>
    <xf numFmtId="1" fontId="36" fillId="0" borderId="30" xfId="3" applyNumberFormat="1" applyFont="1" applyFill="1" applyBorder="1" applyAlignment="1">
      <alignment horizontal="left" vertical="center" shrinkToFit="1"/>
    </xf>
    <xf numFmtId="0" fontId="5" fillId="0" borderId="30" xfId="3" applyNumberFormat="1" applyFont="1" applyFill="1" applyBorder="1" applyAlignment="1">
      <alignment horizontal="right" vertical="center"/>
    </xf>
    <xf numFmtId="0" fontId="5" fillId="0" borderId="4" xfId="3" applyNumberFormat="1" applyFont="1" applyFill="1" applyBorder="1" applyAlignment="1">
      <alignment horizontal="left" vertical="center" shrinkToFit="1"/>
    </xf>
    <xf numFmtId="0" fontId="36" fillId="0" borderId="8" xfId="3" applyNumberFormat="1" applyFont="1" applyFill="1" applyBorder="1" applyAlignment="1">
      <alignment horizontal="right"/>
    </xf>
    <xf numFmtId="0" fontId="5" fillId="0" borderId="8" xfId="3" applyNumberFormat="1" applyFont="1" applyFill="1" applyBorder="1" applyAlignment="1">
      <alignment horizontal="left" shrinkToFit="1"/>
    </xf>
    <xf numFmtId="0" fontId="5" fillId="0" borderId="9" xfId="3" applyNumberFormat="1" applyFont="1" applyFill="1" applyBorder="1" applyAlignment="1">
      <alignment horizontal="left" shrinkToFit="1"/>
    </xf>
    <xf numFmtId="1" fontId="36" fillId="0" borderId="8" xfId="3" applyNumberFormat="1" applyFont="1" applyFill="1" applyBorder="1" applyAlignment="1">
      <alignment horizontal="left" shrinkToFit="1"/>
    </xf>
    <xf numFmtId="0" fontId="26" fillId="5" borderId="9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36" fillId="0" borderId="13" xfId="3" applyNumberFormat="1" applyFont="1" applyFill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40" fillId="0" borderId="13" xfId="0" applyFont="1" applyBorder="1" applyAlignment="1">
      <alignment horizontal="left" vertical="center"/>
    </xf>
    <xf numFmtId="0" fontId="36" fillId="0" borderId="13" xfId="3" applyNumberFormat="1" applyFont="1" applyFill="1" applyBorder="1" applyAlignment="1">
      <alignment horizontal="right"/>
    </xf>
    <xf numFmtId="0" fontId="52" fillId="0" borderId="13" xfId="0" applyFont="1" applyBorder="1" applyAlignment="1">
      <alignment horizontal="left" vertical="center"/>
    </xf>
    <xf numFmtId="17" fontId="40" fillId="0" borderId="16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" fillId="4" borderId="1" xfId="3" applyNumberFormat="1" applyFont="1" applyFill="1" applyBorder="1" applyAlignment="1">
      <alignment horizontal="center" vertical="center" shrinkToFit="1"/>
    </xf>
    <xf numFmtId="1" fontId="5" fillId="5" borderId="8" xfId="3" applyNumberFormat="1" applyFont="1" applyFill="1" applyBorder="1" applyAlignment="1">
      <alignment horizontal="left" vertical="center"/>
    </xf>
    <xf numFmtId="0" fontId="38" fillId="2" borderId="0" xfId="3" applyFont="1" applyFill="1" applyBorder="1" applyAlignment="1" applyProtection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5" fillId="0" borderId="47" xfId="3" applyNumberFormat="1" applyFont="1" applyFill="1" applyBorder="1" applyAlignment="1">
      <alignment horizontal="right" vertical="center"/>
    </xf>
    <xf numFmtId="164" fontId="26" fillId="0" borderId="47" xfId="0" applyNumberFormat="1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1" fontId="26" fillId="0" borderId="47" xfId="0" applyNumberFormat="1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1" fontId="5" fillId="0" borderId="3" xfId="3" applyNumberFormat="1" applyFont="1" applyFill="1" applyBorder="1" applyAlignment="1">
      <alignment horizontal="left" vertical="center" shrinkToFit="1"/>
    </xf>
    <xf numFmtId="1" fontId="5" fillId="0" borderId="8" xfId="3" applyNumberFormat="1" applyFont="1" applyFill="1" applyBorder="1" applyAlignment="1">
      <alignment horizontal="left" vertical="center" shrinkToFit="1"/>
    </xf>
    <xf numFmtId="164" fontId="5" fillId="0" borderId="11" xfId="3" applyNumberFormat="1" applyFont="1" applyFill="1" applyBorder="1" applyAlignment="1">
      <alignment horizontal="left" vertical="center" shrinkToFit="1"/>
    </xf>
    <xf numFmtId="164" fontId="5" fillId="0" borderId="9" xfId="3" applyNumberFormat="1" applyFont="1" applyFill="1" applyBorder="1" applyAlignment="1">
      <alignment horizontal="left" vertical="center" shrinkToFit="1"/>
    </xf>
    <xf numFmtId="1" fontId="5" fillId="5" borderId="8" xfId="3" applyNumberFormat="1" applyFont="1" applyFill="1" applyBorder="1" applyAlignment="1">
      <alignment horizontal="left" vertical="center" shrinkToFit="1"/>
    </xf>
    <xf numFmtId="164" fontId="5" fillId="5" borderId="11" xfId="3" applyNumberFormat="1" applyFont="1" applyFill="1" applyBorder="1" applyAlignment="1">
      <alignment horizontal="left" vertical="center" shrinkToFit="1"/>
    </xf>
    <xf numFmtId="0" fontId="5" fillId="0" borderId="18" xfId="3" applyNumberFormat="1" applyFont="1" applyFill="1" applyBorder="1" applyAlignment="1">
      <alignment horizontal="right" vertical="center"/>
    </xf>
    <xf numFmtId="0" fontId="5" fillId="0" borderId="5" xfId="3" applyNumberFormat="1" applyFont="1" applyFill="1" applyBorder="1" applyAlignment="1">
      <alignment horizontal="left" vertical="center" shrinkToFit="1"/>
    </xf>
    <xf numFmtId="0" fontId="5" fillId="0" borderId="6" xfId="3" applyNumberFormat="1" applyFont="1" applyFill="1" applyBorder="1" applyAlignment="1">
      <alignment horizontal="left" vertical="center" shrinkToFit="1"/>
    </xf>
    <xf numFmtId="0" fontId="26" fillId="0" borderId="9" xfId="0" applyFont="1" applyBorder="1" applyAlignment="1">
      <alignment vertical="center"/>
    </xf>
    <xf numFmtId="0" fontId="5" fillId="0" borderId="12" xfId="3" applyNumberFormat="1" applyFont="1" applyFill="1" applyBorder="1" applyAlignment="1">
      <alignment horizontal="left" vertical="center" shrinkToFit="1"/>
    </xf>
    <xf numFmtId="1" fontId="5" fillId="0" borderId="13" xfId="3" applyNumberFormat="1" applyFont="1" applyFill="1" applyBorder="1" applyAlignment="1">
      <alignment horizontal="left" vertical="center" shrinkToFit="1"/>
    </xf>
    <xf numFmtId="0" fontId="5" fillId="0" borderId="15" xfId="3" applyNumberFormat="1" applyFont="1" applyFill="1" applyBorder="1" applyAlignment="1">
      <alignment horizontal="left" vertical="center" shrinkToFit="1"/>
    </xf>
    <xf numFmtId="164" fontId="5" fillId="0" borderId="14" xfId="3" applyNumberFormat="1" applyFont="1" applyFill="1" applyBorder="1" applyAlignment="1">
      <alignment horizontal="left" vertical="center" shrinkToFit="1"/>
    </xf>
    <xf numFmtId="0" fontId="5" fillId="0" borderId="26" xfId="3" applyNumberFormat="1" applyFont="1" applyFill="1" applyBorder="1" applyAlignment="1">
      <alignment horizontal="left" vertical="center" shrinkToFit="1"/>
    </xf>
    <xf numFmtId="0" fontId="26" fillId="0" borderId="14" xfId="0" applyFont="1" applyBorder="1" applyAlignment="1">
      <alignment vertical="center"/>
    </xf>
    <xf numFmtId="164" fontId="5" fillId="5" borderId="4" xfId="3" applyNumberFormat="1" applyFont="1" applyFill="1" applyBorder="1" applyAlignment="1">
      <alignment horizontal="left" vertical="center" shrinkToFit="1"/>
    </xf>
    <xf numFmtId="164" fontId="5" fillId="5" borderId="6" xfId="3" applyNumberFormat="1" applyFont="1" applyFill="1" applyBorder="1" applyAlignment="1">
      <alignment horizontal="left" vertical="center" shrinkToFit="1"/>
    </xf>
    <xf numFmtId="164" fontId="5" fillId="5" borderId="9" xfId="3" applyNumberFormat="1" applyFont="1" applyFill="1" applyBorder="1" applyAlignment="1">
      <alignment horizontal="left" vertical="center" shrinkToFit="1"/>
    </xf>
    <xf numFmtId="164" fontId="5" fillId="0" borderId="13" xfId="3" applyNumberFormat="1" applyFont="1" applyFill="1" applyBorder="1" applyAlignment="1">
      <alignment horizontal="left" vertical="center" shrinkToFit="1"/>
    </xf>
    <xf numFmtId="17" fontId="0" fillId="0" borderId="0" xfId="0" applyNumberFormat="1" applyAlignment="1">
      <alignment vertical="center"/>
    </xf>
    <xf numFmtId="0" fontId="64" fillId="0" borderId="0" xfId="0" applyFont="1"/>
    <xf numFmtId="0" fontId="26" fillId="5" borderId="25" xfId="0" applyFont="1" applyFill="1" applyBorder="1" applyAlignment="1">
      <alignment horizontal="left" vertical="center"/>
    </xf>
    <xf numFmtId="0" fontId="65" fillId="5" borderId="47" xfId="3" applyNumberFormat="1" applyFont="1" applyFill="1" applyBorder="1" applyAlignment="1">
      <alignment horizontal="right" vertical="center"/>
    </xf>
    <xf numFmtId="1" fontId="26" fillId="5" borderId="48" xfId="0" applyNumberFormat="1" applyFont="1" applyFill="1" applyBorder="1" applyAlignment="1">
      <alignment horizontal="left" vertical="center"/>
    </xf>
    <xf numFmtId="0" fontId="26" fillId="0" borderId="47" xfId="0" applyFont="1" applyBorder="1" applyAlignment="1">
      <alignment horizontal="left" vertical="center"/>
    </xf>
    <xf numFmtId="0" fontId="65" fillId="0" borderId="47" xfId="3" applyNumberFormat="1" applyFont="1" applyFill="1" applyBorder="1" applyAlignment="1">
      <alignment horizontal="right" vertical="center"/>
    </xf>
    <xf numFmtId="1" fontId="26" fillId="0" borderId="48" xfId="0" applyNumberFormat="1" applyFont="1" applyBorder="1" applyAlignment="1">
      <alignment horizontal="left" vertical="center"/>
    </xf>
    <xf numFmtId="0" fontId="26" fillId="5" borderId="47" xfId="0" applyFont="1" applyFill="1" applyBorder="1" applyAlignment="1">
      <alignment horizontal="left" vertical="center"/>
    </xf>
    <xf numFmtId="164" fontId="26" fillId="5" borderId="48" xfId="0" applyNumberFormat="1" applyFont="1" applyFill="1" applyBorder="1" applyAlignment="1">
      <alignment horizontal="left" vertical="center"/>
    </xf>
    <xf numFmtId="0" fontId="26" fillId="0" borderId="47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65" fillId="0" borderId="3" xfId="3" applyNumberFormat="1" applyFont="1" applyFill="1" applyBorder="1" applyAlignment="1">
      <alignment horizontal="right" vertical="center"/>
    </xf>
    <xf numFmtId="3" fontId="26" fillId="0" borderId="4" xfId="0" applyNumberFormat="1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3" fontId="26" fillId="0" borderId="6" xfId="0" applyNumberFormat="1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65" fillId="0" borderId="8" xfId="3" applyNumberFormat="1" applyFont="1" applyFill="1" applyBorder="1" applyAlignment="1">
      <alignment horizontal="right" vertical="center"/>
    </xf>
    <xf numFmtId="3" fontId="26" fillId="0" borderId="9" xfId="0" applyNumberFormat="1" applyFont="1" applyBorder="1" applyAlignment="1">
      <alignment horizontal="left" vertical="center"/>
    </xf>
    <xf numFmtId="3" fontId="26" fillId="0" borderId="11" xfId="0" applyNumberFormat="1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65" fillId="0" borderId="26" xfId="3" applyNumberFormat="1" applyFont="1" applyFill="1" applyBorder="1" applyAlignment="1">
      <alignment horizontal="right" vertical="center"/>
    </xf>
    <xf numFmtId="3" fontId="26" fillId="0" borderId="27" xfId="0" applyNumberFormat="1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3" fontId="26" fillId="5" borderId="27" xfId="0" applyNumberFormat="1" applyFont="1" applyFill="1" applyBorder="1" applyAlignment="1">
      <alignment horizontal="left" vertical="center"/>
    </xf>
    <xf numFmtId="3" fontId="26" fillId="5" borderId="41" xfId="0" applyNumberFormat="1" applyFont="1" applyFill="1" applyBorder="1" applyAlignment="1">
      <alignment horizontal="left" vertical="center"/>
    </xf>
    <xf numFmtId="1" fontId="26" fillId="0" borderId="2" xfId="3" applyNumberFormat="1" applyFont="1" applyFill="1" applyBorder="1" applyAlignment="1">
      <alignment horizontal="left" vertical="center" shrinkToFit="1"/>
    </xf>
    <xf numFmtId="3" fontId="26" fillId="0" borderId="4" xfId="3" applyNumberFormat="1" applyFont="1" applyFill="1" applyBorder="1" applyAlignment="1">
      <alignment horizontal="left" vertical="center"/>
    </xf>
    <xf numFmtId="1" fontId="26" fillId="0" borderId="3" xfId="3" applyNumberFormat="1" applyFont="1" applyFill="1" applyBorder="1" applyAlignment="1">
      <alignment horizontal="left" vertical="center" shrinkToFit="1"/>
    </xf>
    <xf numFmtId="3" fontId="26" fillId="0" borderId="6" xfId="3" applyNumberFormat="1" applyFont="1" applyFill="1" applyBorder="1" applyAlignment="1">
      <alignment horizontal="left" vertical="center"/>
    </xf>
    <xf numFmtId="0" fontId="37" fillId="6" borderId="32" xfId="0" applyFont="1" applyFill="1" applyBorder="1"/>
    <xf numFmtId="1" fontId="26" fillId="0" borderId="7" xfId="3" applyNumberFormat="1" applyFont="1" applyFill="1" applyBorder="1" applyAlignment="1">
      <alignment horizontal="left" vertical="center" shrinkToFit="1"/>
    </xf>
    <xf numFmtId="3" fontId="26" fillId="0" borderId="9" xfId="3" applyNumberFormat="1" applyFont="1" applyFill="1" applyBorder="1" applyAlignment="1">
      <alignment horizontal="left" vertical="center"/>
    </xf>
    <xf numFmtId="1" fontId="26" fillId="0" borderId="8" xfId="3" applyNumberFormat="1" applyFont="1" applyFill="1" applyBorder="1" applyAlignment="1">
      <alignment horizontal="left" vertical="center" shrinkToFit="1"/>
    </xf>
    <xf numFmtId="3" fontId="26" fillId="0" borderId="11" xfId="3" applyNumberFormat="1" applyFont="1" applyFill="1" applyBorder="1" applyAlignment="1">
      <alignment horizontal="left" vertical="center"/>
    </xf>
    <xf numFmtId="0" fontId="37" fillId="6" borderId="40" xfId="0" applyFont="1" applyFill="1" applyBorder="1"/>
    <xf numFmtId="0" fontId="40" fillId="0" borderId="8" xfId="0" applyFont="1" applyBorder="1" applyAlignment="1">
      <alignment vertical="center"/>
    </xf>
    <xf numFmtId="0" fontId="66" fillId="0" borderId="8" xfId="0" applyFont="1" applyBorder="1" applyAlignment="1">
      <alignment horizontal="right" vertical="center"/>
    </xf>
    <xf numFmtId="3" fontId="40" fillId="0" borderId="11" xfId="0" applyNumberFormat="1" applyFont="1" applyBorder="1" applyAlignment="1">
      <alignment vertical="center"/>
    </xf>
    <xf numFmtId="1" fontId="26" fillId="0" borderId="12" xfId="3" applyNumberFormat="1" applyFont="1" applyFill="1" applyBorder="1" applyAlignment="1">
      <alignment horizontal="left" vertical="center" shrinkToFit="1"/>
    </xf>
    <xf numFmtId="0" fontId="65" fillId="0" borderId="13" xfId="3" applyNumberFormat="1" applyFont="1" applyFill="1" applyBorder="1" applyAlignment="1">
      <alignment horizontal="right" vertical="center"/>
    </xf>
    <xf numFmtId="3" fontId="26" fillId="0" borderId="14" xfId="3" applyNumberFormat="1" applyFont="1" applyFill="1" applyBorder="1" applyAlignment="1">
      <alignment horizontal="left" vertical="center"/>
    </xf>
    <xf numFmtId="1" fontId="26" fillId="0" borderId="13" xfId="3" applyNumberFormat="1" applyFont="1" applyFill="1" applyBorder="1" applyAlignment="1">
      <alignment horizontal="left" vertical="center" shrinkToFit="1"/>
    </xf>
    <xf numFmtId="0" fontId="66" fillId="0" borderId="13" xfId="0" applyFont="1" applyBorder="1" applyAlignment="1">
      <alignment horizontal="right" vertical="center"/>
    </xf>
    <xf numFmtId="3" fontId="40" fillId="0" borderId="16" xfId="0" applyNumberFormat="1" applyFont="1" applyBorder="1" applyAlignment="1">
      <alignment vertical="center"/>
    </xf>
    <xf numFmtId="3" fontId="26" fillId="0" borderId="36" xfId="3" applyNumberFormat="1" applyFont="1" applyFill="1" applyBorder="1" applyAlignment="1">
      <alignment horizontal="left" vertical="center"/>
    </xf>
    <xf numFmtId="0" fontId="65" fillId="0" borderId="30" xfId="3" applyNumberFormat="1" applyFont="1" applyFill="1" applyBorder="1" applyAlignment="1">
      <alignment horizontal="right" vertical="center"/>
    </xf>
    <xf numFmtId="1" fontId="26" fillId="0" borderId="2" xfId="3" applyNumberFormat="1" applyFont="1" applyFill="1" applyBorder="1" applyAlignment="1">
      <alignment horizontal="left" vertical="center"/>
    </xf>
    <xf numFmtId="1" fontId="65" fillId="0" borderId="3" xfId="3" applyNumberFormat="1" applyFont="1" applyFill="1" applyBorder="1" applyAlignment="1">
      <alignment horizontal="right" vertical="center"/>
    </xf>
    <xf numFmtId="3" fontId="26" fillId="0" borderId="19" xfId="3" applyNumberFormat="1" applyFont="1" applyFill="1" applyBorder="1" applyAlignment="1">
      <alignment horizontal="left" vertical="center"/>
    </xf>
    <xf numFmtId="1" fontId="65" fillId="0" borderId="18" xfId="3" applyNumberFormat="1" applyFont="1" applyFill="1" applyBorder="1" applyAlignment="1">
      <alignment horizontal="right" vertical="center"/>
    </xf>
    <xf numFmtId="1" fontId="26" fillId="0" borderId="7" xfId="3" applyNumberFormat="1" applyFont="1" applyFill="1" applyBorder="1" applyAlignment="1">
      <alignment horizontal="left" vertical="center"/>
    </xf>
    <xf numFmtId="1" fontId="65" fillId="0" borderId="8" xfId="3" applyNumberFormat="1" applyFont="1" applyFill="1" applyBorder="1" applyAlignment="1">
      <alignment horizontal="right" vertical="center"/>
    </xf>
    <xf numFmtId="1" fontId="26" fillId="0" borderId="33" xfId="3" applyNumberFormat="1" applyFont="1" applyFill="1" applyBorder="1" applyAlignment="1">
      <alignment horizontal="left" vertical="center"/>
    </xf>
    <xf numFmtId="1" fontId="65" fillId="0" borderId="26" xfId="3" applyNumberFormat="1" applyFont="1" applyFill="1" applyBorder="1" applyAlignment="1">
      <alignment horizontal="right" vertical="center"/>
    </xf>
    <xf numFmtId="3" fontId="26" fillId="0" borderId="27" xfId="3" applyNumberFormat="1" applyFont="1" applyFill="1" applyBorder="1" applyAlignment="1">
      <alignment horizontal="left" vertical="center"/>
    </xf>
    <xf numFmtId="3" fontId="26" fillId="0" borderId="41" xfId="3" applyNumberFormat="1" applyFont="1" applyFill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65" fillId="0" borderId="8" xfId="0" applyFont="1" applyBorder="1" applyAlignment="1">
      <alignment horizontal="right" vertical="center"/>
    </xf>
    <xf numFmtId="3" fontId="65" fillId="0" borderId="11" xfId="0" applyNumberFormat="1" applyFont="1" applyBorder="1" applyAlignment="1">
      <alignment horizontal="left" vertical="center"/>
    </xf>
    <xf numFmtId="1" fontId="65" fillId="0" borderId="13" xfId="3" applyNumberFormat="1" applyFont="1" applyFill="1" applyBorder="1" applyAlignment="1">
      <alignment horizontal="right" vertical="center"/>
    </xf>
    <xf numFmtId="3" fontId="26" fillId="0" borderId="16" xfId="3" applyNumberFormat="1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left" vertical="center"/>
    </xf>
    <xf numFmtId="0" fontId="65" fillId="5" borderId="8" xfId="3" applyNumberFormat="1" applyFont="1" applyFill="1" applyBorder="1" applyAlignment="1">
      <alignment horizontal="right" vertical="center"/>
    </xf>
    <xf numFmtId="3" fontId="26" fillId="5" borderId="9" xfId="3" applyNumberFormat="1" applyFont="1" applyFill="1" applyBorder="1" applyAlignment="1">
      <alignment horizontal="left" vertical="center"/>
    </xf>
    <xf numFmtId="0" fontId="26" fillId="5" borderId="13" xfId="0" applyFont="1" applyFill="1" applyBorder="1" applyAlignment="1">
      <alignment horizontal="left" vertical="center"/>
    </xf>
    <xf numFmtId="0" fontId="65" fillId="5" borderId="13" xfId="3" applyNumberFormat="1" applyFont="1" applyFill="1" applyBorder="1" applyAlignment="1">
      <alignment horizontal="right" vertical="center"/>
    </xf>
    <xf numFmtId="3" fontId="26" fillId="5" borderId="14" xfId="3" applyNumberFormat="1" applyFont="1" applyFill="1" applyBorder="1" applyAlignment="1">
      <alignment horizontal="left" vertical="center"/>
    </xf>
    <xf numFmtId="1" fontId="67" fillId="0" borderId="3" xfId="3" applyNumberFormat="1" applyFont="1" applyFill="1" applyBorder="1" applyAlignment="1">
      <alignment horizontal="right"/>
    </xf>
    <xf numFmtId="1" fontId="67" fillId="0" borderId="3" xfId="3" applyNumberFormat="1" applyFont="1" applyFill="1" applyBorder="1" applyAlignment="1">
      <alignment horizontal="right" vertical="center"/>
    </xf>
    <xf numFmtId="1" fontId="26" fillId="0" borderId="12" xfId="3" applyNumberFormat="1" applyFont="1" applyFill="1" applyBorder="1" applyAlignment="1">
      <alignment horizontal="left" vertical="center"/>
    </xf>
    <xf numFmtId="1" fontId="67" fillId="0" borderId="13" xfId="3" applyNumberFormat="1" applyFont="1" applyFill="1" applyBorder="1" applyAlignment="1">
      <alignment horizontal="right" vertical="center"/>
    </xf>
    <xf numFmtId="1" fontId="67" fillId="0" borderId="13" xfId="3" applyNumberFormat="1" applyFont="1" applyFill="1" applyBorder="1" applyAlignment="1">
      <alignment horizontal="right"/>
    </xf>
    <xf numFmtId="1" fontId="68" fillId="0" borderId="3" xfId="3" applyNumberFormat="1" applyFont="1" applyFill="1" applyBorder="1" applyAlignment="1">
      <alignment horizontal="left" vertical="center"/>
    </xf>
    <xf numFmtId="1" fontId="67" fillId="0" borderId="8" xfId="3" applyNumberFormat="1" applyFont="1" applyFill="1" applyBorder="1" applyAlignment="1">
      <alignment horizontal="right" vertical="center"/>
    </xf>
    <xf numFmtId="1" fontId="68" fillId="0" borderId="8" xfId="3" applyNumberFormat="1" applyFont="1" applyFill="1" applyBorder="1" applyAlignment="1">
      <alignment horizontal="left" vertical="center"/>
    </xf>
    <xf numFmtId="1" fontId="67" fillId="0" borderId="8" xfId="3" applyNumberFormat="1" applyFont="1" applyFill="1" applyBorder="1" applyAlignment="1">
      <alignment horizontal="right"/>
    </xf>
    <xf numFmtId="1" fontId="44" fillId="0" borderId="7" xfId="3" applyNumberFormat="1" applyFont="1" applyFill="1" applyBorder="1" applyAlignment="1">
      <alignment horizontal="left" vertical="center"/>
    </xf>
    <xf numFmtId="0" fontId="0" fillId="0" borderId="30" xfId="0" applyBorder="1"/>
    <xf numFmtId="1" fontId="26" fillId="0" borderId="17" xfId="3" applyNumberFormat="1" applyFont="1" applyFill="1" applyBorder="1" applyAlignment="1">
      <alignment horizontal="left" vertical="center"/>
    </xf>
    <xf numFmtId="1" fontId="67" fillId="0" borderId="18" xfId="3" applyNumberFormat="1" applyFont="1" applyFill="1" applyBorder="1" applyAlignment="1">
      <alignment horizontal="right" vertical="center"/>
    </xf>
    <xf numFmtId="1" fontId="67" fillId="0" borderId="18" xfId="3" applyNumberFormat="1" applyFont="1" applyFill="1" applyBorder="1" applyAlignment="1">
      <alignment horizontal="right"/>
    </xf>
    <xf numFmtId="3" fontId="26" fillId="0" borderId="21" xfId="3" applyNumberFormat="1" applyFont="1" applyFill="1" applyBorder="1" applyAlignment="1">
      <alignment horizontal="left" vertical="center"/>
    </xf>
    <xf numFmtId="1" fontId="26" fillId="0" borderId="49" xfId="3" applyNumberFormat="1" applyFont="1" applyFill="1" applyBorder="1" applyAlignment="1">
      <alignment horizontal="left" vertical="center"/>
    </xf>
    <xf numFmtId="1" fontId="65" fillId="0" borderId="47" xfId="3" applyNumberFormat="1" applyFont="1" applyFill="1" applyBorder="1" applyAlignment="1">
      <alignment horizontal="right" vertical="center"/>
    </xf>
    <xf numFmtId="3" fontId="26" fillId="0" borderId="48" xfId="3" applyNumberFormat="1" applyFont="1" applyFill="1" applyBorder="1" applyAlignment="1">
      <alignment horizontal="left" vertical="center"/>
    </xf>
    <xf numFmtId="1" fontId="68" fillId="0" borderId="18" xfId="3" applyNumberFormat="1" applyFont="1" applyFill="1" applyBorder="1" applyAlignment="1">
      <alignment horizontal="left" vertical="center"/>
    </xf>
    <xf numFmtId="0" fontId="0" fillId="0" borderId="41" xfId="0" applyBorder="1"/>
    <xf numFmtId="1" fontId="26" fillId="0" borderId="43" xfId="3" applyNumberFormat="1" applyFont="1" applyFill="1" applyBorder="1" applyAlignment="1">
      <alignment horizontal="left" vertical="center"/>
    </xf>
    <xf numFmtId="1" fontId="65" fillId="0" borderId="30" xfId="3" applyNumberFormat="1" applyFont="1" applyFill="1" applyBorder="1" applyAlignment="1">
      <alignment horizontal="right" vertical="center"/>
    </xf>
    <xf numFmtId="49" fontId="69" fillId="0" borderId="31" xfId="3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" fontId="44" fillId="0" borderId="42" xfId="3" applyNumberFormat="1" applyFont="1" applyFill="1" applyBorder="1" applyAlignment="1">
      <alignment horizontal="left" vertical="center"/>
    </xf>
    <xf numFmtId="1" fontId="70" fillId="0" borderId="0" xfId="3" applyNumberFormat="1" applyFont="1" applyFill="1" applyBorder="1" applyAlignment="1">
      <alignment horizontal="left" vertical="center"/>
    </xf>
    <xf numFmtId="3" fontId="44" fillId="0" borderId="0" xfId="3" applyNumberFormat="1" applyFont="1" applyFill="1" applyBorder="1" applyAlignment="1">
      <alignment horizontal="left" vertical="center"/>
    </xf>
    <xf numFmtId="1" fontId="44" fillId="0" borderId="44" xfId="3" applyNumberFormat="1" applyFont="1" applyFill="1" applyBorder="1" applyAlignment="1">
      <alignment horizontal="left" vertical="center"/>
    </xf>
    <xf numFmtId="3" fontId="71" fillId="0" borderId="0" xfId="3" applyNumberFormat="1" applyFont="1" applyFill="1" applyBorder="1" applyAlignment="1">
      <alignment horizontal="left" vertical="center"/>
    </xf>
    <xf numFmtId="3" fontId="71" fillId="0" borderId="0" xfId="3" applyNumberFormat="1" applyFont="1" applyFill="1" applyBorder="1" applyAlignment="1">
      <alignment horizontal="left" vertical="center" shrinkToFit="1"/>
    </xf>
    <xf numFmtId="1" fontId="72" fillId="8" borderId="44" xfId="3" applyNumberFormat="1" applyFont="1" applyFill="1" applyBorder="1" applyAlignment="1">
      <alignment horizontal="left" vertical="center"/>
    </xf>
    <xf numFmtId="1" fontId="70" fillId="8" borderId="0" xfId="3" applyNumberFormat="1" applyFont="1" applyFill="1" applyBorder="1" applyAlignment="1">
      <alignment horizontal="left" vertical="center"/>
    </xf>
    <xf numFmtId="3" fontId="71" fillId="8" borderId="0" xfId="3" applyNumberFormat="1" applyFont="1" applyFill="1" applyBorder="1" applyAlignment="1">
      <alignment horizontal="left" vertical="center"/>
    </xf>
    <xf numFmtId="1" fontId="44" fillId="0" borderId="52" xfId="3" applyNumberFormat="1" applyFont="1" applyFill="1" applyBorder="1" applyAlignment="1">
      <alignment horizontal="left" vertical="center"/>
    </xf>
    <xf numFmtId="1" fontId="70" fillId="0" borderId="53" xfId="3" applyNumberFormat="1" applyFont="1" applyFill="1" applyBorder="1" applyAlignment="1">
      <alignment horizontal="left" vertical="center"/>
    </xf>
    <xf numFmtId="3" fontId="44" fillId="0" borderId="53" xfId="3" applyNumberFormat="1" applyFont="1" applyFill="1" applyBorder="1" applyAlignment="1">
      <alignment horizontal="left" vertical="center"/>
    </xf>
    <xf numFmtId="1" fontId="44" fillId="0" borderId="0" xfId="3" applyNumberFormat="1" applyFont="1" applyFill="1" applyBorder="1" applyAlignment="1">
      <alignment horizontal="left" vertical="center"/>
    </xf>
    <xf numFmtId="1" fontId="72" fillId="8" borderId="0" xfId="3" applyNumberFormat="1" applyFont="1" applyFill="1" applyBorder="1" applyAlignment="1">
      <alignment horizontal="left" vertical="center"/>
    </xf>
    <xf numFmtId="3" fontId="44" fillId="8" borderId="0" xfId="3" applyNumberFormat="1" applyFont="1" applyFill="1" applyBorder="1" applyAlignment="1">
      <alignment horizontal="left" vertical="center"/>
    </xf>
    <xf numFmtId="1" fontId="44" fillId="0" borderId="53" xfId="3" applyNumberFormat="1" applyFont="1" applyFill="1" applyBorder="1" applyAlignment="1">
      <alignment horizontal="left" vertical="center"/>
    </xf>
    <xf numFmtId="3" fontId="71" fillId="0" borderId="53" xfId="3" applyNumberFormat="1" applyFont="1" applyFill="1" applyBorder="1" applyAlignment="1">
      <alignment horizontal="left" vertical="center"/>
    </xf>
    <xf numFmtId="3" fontId="73" fillId="0" borderId="0" xfId="3" applyNumberFormat="1" applyFont="1" applyFill="1" applyBorder="1" applyAlignment="1">
      <alignment horizontal="left" vertical="center"/>
    </xf>
    <xf numFmtId="3" fontId="74" fillId="0" borderId="0" xfId="3" applyNumberFormat="1" applyFont="1" applyFill="1" applyBorder="1" applyAlignment="1">
      <alignment horizontal="left" vertical="center"/>
    </xf>
    <xf numFmtId="3" fontId="71" fillId="0" borderId="54" xfId="3" applyNumberFormat="1" applyFont="1" applyFill="1" applyBorder="1" applyAlignment="1">
      <alignment horizontal="left" vertical="center"/>
    </xf>
    <xf numFmtId="1" fontId="44" fillId="0" borderId="55" xfId="3" applyNumberFormat="1" applyFont="1" applyFill="1" applyBorder="1" applyAlignment="1">
      <alignment horizontal="left" vertical="center"/>
    </xf>
    <xf numFmtId="3" fontId="71" fillId="0" borderId="28" xfId="3" applyNumberFormat="1" applyFont="1" applyFill="1" applyBorder="1" applyAlignment="1">
      <alignment horizontal="left" vertical="center"/>
    </xf>
    <xf numFmtId="0" fontId="75" fillId="0" borderId="0" xfId="2" applyBorder="1" applyAlignment="1" applyProtection="1"/>
    <xf numFmtId="16" fontId="0" fillId="0" borderId="0" xfId="0" applyNumberFormat="1"/>
    <xf numFmtId="3" fontId="65" fillId="0" borderId="6" xfId="0" applyNumberFormat="1" applyFont="1" applyBorder="1" applyAlignment="1">
      <alignment horizontal="left" vertical="center"/>
    </xf>
    <xf numFmtId="3" fontId="65" fillId="0" borderId="4" xfId="0" applyNumberFormat="1" applyFont="1" applyBorder="1" applyAlignment="1">
      <alignment horizontal="left" vertical="center"/>
    </xf>
    <xf numFmtId="3" fontId="65" fillId="0" borderId="9" xfId="0" applyNumberFormat="1" applyFont="1" applyBorder="1" applyAlignment="1">
      <alignment horizontal="left" vertical="center"/>
    </xf>
    <xf numFmtId="1" fontId="26" fillId="0" borderId="17" xfId="3" applyNumberFormat="1" applyFont="1" applyFill="1" applyBorder="1" applyAlignment="1">
      <alignment horizontal="left" vertical="center" shrinkToFit="1"/>
    </xf>
    <xf numFmtId="3" fontId="65" fillId="0" borderId="11" xfId="3" applyNumberFormat="1" applyFont="1" applyFill="1" applyBorder="1" applyAlignment="1">
      <alignment horizontal="left" vertical="center"/>
    </xf>
    <xf numFmtId="1" fontId="26" fillId="0" borderId="18" xfId="3" applyNumberFormat="1" applyFont="1" applyFill="1" applyBorder="1" applyAlignment="1">
      <alignment horizontal="left" vertical="center" shrinkToFit="1"/>
    </xf>
    <xf numFmtId="3" fontId="65" fillId="0" borderId="9" xfId="3" applyNumberFormat="1" applyFont="1" applyFill="1" applyBorder="1" applyAlignment="1">
      <alignment horizontal="left" vertical="center"/>
    </xf>
    <xf numFmtId="3" fontId="65" fillId="0" borderId="16" xfId="3" applyNumberFormat="1" applyFont="1" applyFill="1" applyBorder="1" applyAlignment="1">
      <alignment horizontal="left" vertical="center"/>
    </xf>
    <xf numFmtId="0" fontId="65" fillId="0" borderId="18" xfId="3" applyNumberFormat="1" applyFont="1" applyFill="1" applyBorder="1" applyAlignment="1">
      <alignment horizontal="right" vertical="center"/>
    </xf>
    <xf numFmtId="3" fontId="65" fillId="0" borderId="19" xfId="3" applyNumberFormat="1" applyFont="1" applyFill="1" applyBorder="1" applyAlignment="1">
      <alignment horizontal="left" vertical="center"/>
    </xf>
    <xf numFmtId="3" fontId="65" fillId="0" borderId="36" xfId="3" applyNumberFormat="1" applyFont="1" applyFill="1" applyBorder="1" applyAlignment="1">
      <alignment horizontal="left" vertical="center"/>
    </xf>
    <xf numFmtId="1" fontId="26" fillId="0" borderId="30" xfId="3" applyNumberFormat="1" applyFont="1" applyFill="1" applyBorder="1" applyAlignment="1">
      <alignment horizontal="left" vertical="center" shrinkToFit="1"/>
    </xf>
    <xf numFmtId="3" fontId="65" fillId="0" borderId="14" xfId="3" applyNumberFormat="1" applyFont="1" applyFill="1" applyBorder="1" applyAlignment="1">
      <alignment horizontal="left" vertical="center"/>
    </xf>
    <xf numFmtId="3" fontId="65" fillId="0" borderId="19" xfId="0" applyNumberFormat="1" applyFont="1" applyBorder="1" applyAlignment="1">
      <alignment horizontal="left" vertical="center"/>
    </xf>
    <xf numFmtId="3" fontId="65" fillId="0" borderId="41" xfId="3" applyNumberFormat="1" applyFont="1" applyFill="1" applyBorder="1" applyAlignment="1">
      <alignment horizontal="left" vertical="center"/>
    </xf>
    <xf numFmtId="1" fontId="26" fillId="0" borderId="15" xfId="3" applyNumberFormat="1" applyFont="1" applyFill="1" applyBorder="1" applyAlignment="1">
      <alignment horizontal="left" vertical="center" shrinkToFit="1"/>
    </xf>
    <xf numFmtId="1" fontId="26" fillId="0" borderId="29" xfId="3" applyNumberFormat="1" applyFont="1" applyFill="1" applyBorder="1" applyAlignment="1">
      <alignment horizontal="left" vertical="center" shrinkToFit="1"/>
    </xf>
    <xf numFmtId="3" fontId="65" fillId="0" borderId="31" xfId="3" applyNumberFormat="1" applyFont="1" applyFill="1" applyBorder="1" applyAlignment="1">
      <alignment horizontal="left" vertical="center"/>
    </xf>
    <xf numFmtId="1" fontId="26" fillId="0" borderId="25" xfId="3" applyNumberFormat="1" applyFont="1" applyFill="1" applyBorder="1" applyAlignment="1">
      <alignment horizontal="left" vertical="center" shrinkToFit="1"/>
    </xf>
    <xf numFmtId="3" fontId="65" fillId="0" borderId="48" xfId="3" applyNumberFormat="1" applyFont="1" applyFill="1" applyBorder="1" applyAlignment="1">
      <alignment horizontal="left" vertical="center"/>
    </xf>
    <xf numFmtId="1" fontId="26" fillId="0" borderId="47" xfId="3" applyNumberFormat="1" applyFont="1" applyFill="1" applyBorder="1" applyAlignment="1">
      <alignment horizontal="left" vertical="center" shrinkToFit="1"/>
    </xf>
    <xf numFmtId="0" fontId="0" fillId="0" borderId="47" xfId="0" applyBorder="1"/>
    <xf numFmtId="0" fontId="0" fillId="0" borderId="48" xfId="0" applyBorder="1"/>
    <xf numFmtId="3" fontId="65" fillId="0" borderId="50" xfId="3" applyNumberFormat="1" applyFont="1" applyFill="1" applyBorder="1" applyAlignment="1">
      <alignment horizontal="left" vertical="center"/>
    </xf>
    <xf numFmtId="3" fontId="65" fillId="0" borderId="21" xfId="0" applyNumberFormat="1" applyFont="1" applyBorder="1" applyAlignment="1">
      <alignment horizontal="left" vertical="center"/>
    </xf>
    <xf numFmtId="0" fontId="65" fillId="0" borderId="8" xfId="3" applyNumberFormat="1" applyFont="1" applyFill="1" applyBorder="1" applyAlignment="1">
      <alignment horizontal="right"/>
    </xf>
    <xf numFmtId="0" fontId="65" fillId="0" borderId="13" xfId="3" applyNumberFormat="1" applyFont="1" applyFill="1" applyBorder="1" applyAlignment="1">
      <alignment horizontal="right"/>
    </xf>
    <xf numFmtId="0" fontId="79" fillId="0" borderId="3" xfId="3" applyNumberFormat="1" applyFont="1" applyFill="1" applyBorder="1" applyAlignment="1">
      <alignment horizontal="right" vertical="center"/>
    </xf>
    <xf numFmtId="3" fontId="34" fillId="0" borderId="4" xfId="0" applyNumberFormat="1" applyFont="1" applyBorder="1" applyAlignment="1">
      <alignment horizontal="left" vertical="center"/>
    </xf>
    <xf numFmtId="0" fontId="79" fillId="5" borderId="8" xfId="3" applyNumberFormat="1" applyFont="1" applyFill="1" applyBorder="1" applyAlignment="1">
      <alignment horizontal="right" vertical="center"/>
    </xf>
    <xf numFmtId="3" fontId="34" fillId="5" borderId="9" xfId="0" applyNumberFormat="1" applyFont="1" applyFill="1" applyBorder="1" applyAlignment="1">
      <alignment horizontal="left" vertical="center"/>
    </xf>
    <xf numFmtId="0" fontId="79" fillId="0" borderId="8" xfId="3" applyNumberFormat="1" applyFont="1" applyFill="1" applyBorder="1" applyAlignment="1">
      <alignment horizontal="right" vertical="center"/>
    </xf>
    <xf numFmtId="3" fontId="34" fillId="0" borderId="9" xfId="0" applyNumberFormat="1" applyFont="1" applyBorder="1" applyAlignment="1">
      <alignment horizontal="left" vertical="center"/>
    </xf>
    <xf numFmtId="0" fontId="0" fillId="0" borderId="38" xfId="0" applyBorder="1"/>
    <xf numFmtId="3" fontId="34" fillId="0" borderId="11" xfId="0" applyNumberFormat="1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79" fillId="0" borderId="18" xfId="3" applyNumberFormat="1" applyFont="1" applyFill="1" applyBorder="1" applyAlignment="1">
      <alignment horizontal="right" vertical="center"/>
    </xf>
    <xf numFmtId="3" fontId="34" fillId="0" borderId="19" xfId="0" applyNumberFormat="1" applyFont="1" applyBorder="1" applyAlignment="1">
      <alignment horizontal="left" vertical="center"/>
    </xf>
    <xf numFmtId="3" fontId="34" fillId="0" borderId="28" xfId="0" applyNumberFormat="1" applyFont="1" applyBorder="1" applyAlignment="1">
      <alignment horizontal="left" vertical="center"/>
    </xf>
    <xf numFmtId="0" fontId="26" fillId="5" borderId="30" xfId="0" applyFont="1" applyFill="1" applyBorder="1" applyAlignment="1">
      <alignment horizontal="left" vertical="center"/>
    </xf>
    <xf numFmtId="0" fontId="79" fillId="5" borderId="30" xfId="3" applyNumberFormat="1" applyFont="1" applyFill="1" applyBorder="1" applyAlignment="1">
      <alignment horizontal="right" vertical="center"/>
    </xf>
    <xf numFmtId="3" fontId="34" fillId="5" borderId="36" xfId="0" applyNumberFormat="1" applyFont="1" applyFill="1" applyBorder="1" applyAlignment="1">
      <alignment horizontal="left" vertical="center"/>
    </xf>
    <xf numFmtId="0" fontId="79" fillId="0" borderId="13" xfId="3" applyNumberFormat="1" applyFont="1" applyFill="1" applyBorder="1" applyAlignment="1">
      <alignment horizontal="right" vertical="center"/>
    </xf>
    <xf numFmtId="3" fontId="34" fillId="0" borderId="14" xfId="0" applyNumberFormat="1" applyFont="1" applyBorder="1" applyAlignment="1">
      <alignment horizontal="left" vertical="center"/>
    </xf>
    <xf numFmtId="1" fontId="79" fillId="0" borderId="18" xfId="3" applyNumberFormat="1" applyFont="1" applyFill="1" applyBorder="1" applyAlignment="1">
      <alignment horizontal="right" vertical="center"/>
    </xf>
    <xf numFmtId="3" fontId="34" fillId="0" borderId="19" xfId="3" applyNumberFormat="1" applyFont="1" applyFill="1" applyBorder="1" applyAlignment="1">
      <alignment horizontal="left" vertical="center"/>
    </xf>
    <xf numFmtId="3" fontId="34" fillId="0" borderId="21" xfId="3" applyNumberFormat="1" applyFont="1" applyFill="1" applyBorder="1" applyAlignment="1">
      <alignment horizontal="left" vertical="center"/>
    </xf>
    <xf numFmtId="1" fontId="79" fillId="0" borderId="8" xfId="3" applyNumberFormat="1" applyFont="1" applyFill="1" applyBorder="1" applyAlignment="1">
      <alignment horizontal="right" vertical="center"/>
    </xf>
    <xf numFmtId="3" fontId="34" fillId="0" borderId="9" xfId="3" applyNumberFormat="1" applyFont="1" applyFill="1" applyBorder="1" applyAlignment="1">
      <alignment horizontal="left" vertical="center"/>
    </xf>
    <xf numFmtId="3" fontId="34" fillId="0" borderId="11" xfId="3" applyNumberFormat="1" applyFont="1" applyFill="1" applyBorder="1" applyAlignment="1">
      <alignment horizontal="left" vertical="center"/>
    </xf>
    <xf numFmtId="3" fontId="36" fillId="0" borderId="9" xfId="3" applyNumberFormat="1" applyFont="1" applyFill="1" applyBorder="1" applyAlignment="1">
      <alignment horizontal="left" vertical="center"/>
    </xf>
    <xf numFmtId="1" fontId="79" fillId="0" borderId="26" xfId="3" applyNumberFormat="1" applyFont="1" applyFill="1" applyBorder="1" applyAlignment="1">
      <alignment horizontal="right" vertical="center"/>
    </xf>
    <xf numFmtId="1" fontId="26" fillId="5" borderId="0" xfId="3" applyNumberFormat="1" applyFont="1" applyFill="1" applyBorder="1" applyAlignment="1">
      <alignment horizontal="left" vertical="center"/>
    </xf>
    <xf numFmtId="1" fontId="79" fillId="5" borderId="0" xfId="3" applyNumberFormat="1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left" vertical="center"/>
    </xf>
    <xf numFmtId="1" fontId="79" fillId="0" borderId="13" xfId="3" applyNumberFormat="1" applyFont="1" applyFill="1" applyBorder="1" applyAlignment="1">
      <alignment horizontal="right" vertical="center"/>
    </xf>
    <xf numFmtId="3" fontId="34" fillId="0" borderId="14" xfId="3" applyNumberFormat="1" applyFont="1" applyFill="1" applyBorder="1" applyAlignment="1">
      <alignment horizontal="left" vertical="center"/>
    </xf>
    <xf numFmtId="1" fontId="26" fillId="0" borderId="15" xfId="3" applyNumberFormat="1" applyFont="1" applyFill="1" applyBorder="1" applyAlignment="1">
      <alignment horizontal="left" vertical="center"/>
    </xf>
    <xf numFmtId="1" fontId="79" fillId="0" borderId="30" xfId="3" applyNumberFormat="1" applyFont="1" applyFill="1" applyBorder="1" applyAlignment="1">
      <alignment horizontal="right" vertical="center"/>
    </xf>
    <xf numFmtId="3" fontId="34" fillId="0" borderId="36" xfId="3" applyNumberFormat="1" applyFont="1" applyFill="1" applyBorder="1" applyAlignment="1">
      <alignment horizontal="left" vertical="center"/>
    </xf>
    <xf numFmtId="3" fontId="34" fillId="0" borderId="16" xfId="3" applyNumberFormat="1" applyFont="1" applyFill="1" applyBorder="1" applyAlignment="1">
      <alignment horizontal="left" vertical="center"/>
    </xf>
    <xf numFmtId="3" fontId="34" fillId="5" borderId="4" xfId="3" applyNumberFormat="1" applyFont="1" applyFill="1" applyBorder="1" applyAlignment="1">
      <alignment horizontal="left" vertical="center"/>
    </xf>
    <xf numFmtId="3" fontId="34" fillId="0" borderId="28" xfId="3" applyNumberFormat="1" applyFont="1" applyFill="1" applyBorder="1" applyAlignment="1">
      <alignment horizontal="left" vertical="center"/>
    </xf>
    <xf numFmtId="3" fontId="34" fillId="5" borderId="19" xfId="3" applyNumberFormat="1" applyFont="1" applyFill="1" applyBorder="1" applyAlignment="1">
      <alignment horizontal="left" vertical="center"/>
    </xf>
    <xf numFmtId="3" fontId="34" fillId="5" borderId="6" xfId="3" applyNumberFormat="1" applyFont="1" applyFill="1" applyBorder="1" applyAlignment="1">
      <alignment horizontal="left" vertical="center"/>
    </xf>
    <xf numFmtId="3" fontId="34" fillId="5" borderId="9" xfId="3" applyNumberFormat="1" applyFont="1" applyFill="1" applyBorder="1" applyAlignment="1">
      <alignment horizontal="left" vertical="center"/>
    </xf>
    <xf numFmtId="3" fontId="34" fillId="5" borderId="21" xfId="3" applyNumberFormat="1" applyFont="1" applyFill="1" applyBorder="1" applyAlignment="1">
      <alignment horizontal="left" vertical="center"/>
    </xf>
    <xf numFmtId="3" fontId="34" fillId="5" borderId="11" xfId="3" applyNumberFormat="1" applyFont="1" applyFill="1" applyBorder="1" applyAlignment="1">
      <alignment horizontal="left" vertical="center"/>
    </xf>
    <xf numFmtId="1" fontId="26" fillId="5" borderId="7" xfId="3" applyNumberFormat="1" applyFont="1" applyFill="1" applyBorder="1" applyAlignment="1">
      <alignment horizontal="left" vertical="center"/>
    </xf>
    <xf numFmtId="1" fontId="79" fillId="5" borderId="8" xfId="3" applyNumberFormat="1" applyFont="1" applyFill="1" applyBorder="1" applyAlignment="1">
      <alignment horizontal="right" vertical="center"/>
    </xf>
    <xf numFmtId="1" fontId="26" fillId="0" borderId="10" xfId="3" applyNumberFormat="1" applyFont="1" applyFill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3" fontId="34" fillId="0" borderId="4" xfId="3" applyNumberFormat="1" applyFont="1" applyFill="1" applyBorder="1" applyAlignment="1">
      <alignment horizontal="left" vertical="center"/>
    </xf>
    <xf numFmtId="1" fontId="26" fillId="0" borderId="5" xfId="3" applyNumberFormat="1" applyFont="1" applyFill="1" applyBorder="1" applyAlignment="1">
      <alignment horizontal="left" vertical="center"/>
    </xf>
    <xf numFmtId="1" fontId="27" fillId="0" borderId="8" xfId="3" applyNumberFormat="1" applyFont="1" applyFill="1" applyBorder="1" applyAlignment="1">
      <alignment horizontal="right" vertical="center"/>
    </xf>
    <xf numFmtId="1" fontId="27" fillId="0" borderId="18" xfId="3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0" fontId="4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4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5" borderId="14" xfId="0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80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8" fillId="0" borderId="22" xfId="3" applyNumberFormat="1" applyFont="1" applyFill="1" applyBorder="1" applyAlignment="1">
      <alignment horizontal="right" vertical="center"/>
    </xf>
    <xf numFmtId="0" fontId="69" fillId="0" borderId="35" xfId="0" applyFont="1" applyBorder="1"/>
    <xf numFmtId="0" fontId="8" fillId="0" borderId="24" xfId="3" applyNumberFormat="1" applyFont="1" applyFill="1" applyBorder="1" applyAlignment="1">
      <alignment horizontal="right" vertical="center"/>
    </xf>
    <xf numFmtId="0" fontId="69" fillId="0" borderId="56" xfId="0" applyFont="1" applyBorder="1"/>
    <xf numFmtId="0" fontId="69" fillId="0" borderId="24" xfId="0" applyFont="1" applyBorder="1"/>
    <xf numFmtId="0" fontId="8" fillId="0" borderId="57" xfId="3" applyNumberFormat="1" applyFont="1" applyFill="1" applyBorder="1" applyAlignment="1">
      <alignment horizontal="right" vertical="center"/>
    </xf>
    <xf numFmtId="0" fontId="90" fillId="0" borderId="24" xfId="0" applyFont="1" applyBorder="1" applyAlignment="1">
      <alignment horizontal="right"/>
    </xf>
    <xf numFmtId="0" fontId="90" fillId="0" borderId="38" xfId="0" applyFont="1" applyBorder="1"/>
    <xf numFmtId="1" fontId="69" fillId="0" borderId="2" xfId="3" applyNumberFormat="1" applyFont="1" applyFill="1" applyBorder="1" applyAlignment="1">
      <alignment horizontal="right" vertical="center" shrinkToFit="1"/>
    </xf>
    <xf numFmtId="1" fontId="69" fillId="0" borderId="4" xfId="3" applyNumberFormat="1" applyFont="1" applyFill="1" applyBorder="1" applyAlignment="1">
      <alignment horizontal="left" vertical="center" shrinkToFit="1"/>
    </xf>
    <xf numFmtId="1" fontId="69" fillId="0" borderId="3" xfId="3" applyNumberFormat="1" applyFont="1" applyFill="1" applyBorder="1" applyAlignment="1">
      <alignment horizontal="right" vertical="center" shrinkToFit="1"/>
    </xf>
    <xf numFmtId="1" fontId="69" fillId="0" borderId="3" xfId="3" applyNumberFormat="1" applyFont="1" applyFill="1" applyBorder="1" applyAlignment="1">
      <alignment horizontal="left" vertical="center" shrinkToFit="1"/>
    </xf>
    <xf numFmtId="1" fontId="69" fillId="0" borderId="5" xfId="3" applyNumberFormat="1" applyFont="1" applyFill="1" applyBorder="1" applyAlignment="1">
      <alignment horizontal="right" vertical="center" shrinkToFit="1"/>
    </xf>
    <xf numFmtId="1" fontId="69" fillId="0" borderId="6" xfId="3" applyNumberFormat="1" applyFont="1" applyFill="1" applyBorder="1" applyAlignment="1">
      <alignment horizontal="left" vertical="center" shrinkToFit="1"/>
    </xf>
    <xf numFmtId="1" fontId="69" fillId="0" borderId="12" xfId="3" applyNumberFormat="1" applyFont="1" applyFill="1" applyBorder="1" applyAlignment="1">
      <alignment horizontal="right" vertical="center" shrinkToFit="1"/>
    </xf>
    <xf numFmtId="1" fontId="69" fillId="0" borderId="14" xfId="3" applyNumberFormat="1" applyFont="1" applyFill="1" applyBorder="1" applyAlignment="1">
      <alignment horizontal="left" vertical="center" shrinkToFit="1"/>
    </xf>
    <xf numFmtId="1" fontId="69" fillId="0" borderId="13" xfId="3" applyNumberFormat="1" applyFont="1" applyFill="1" applyBorder="1" applyAlignment="1">
      <alignment horizontal="right" vertical="center" shrinkToFit="1"/>
    </xf>
    <xf numFmtId="1" fontId="69" fillId="0" borderId="13" xfId="3" applyNumberFormat="1" applyFont="1" applyFill="1" applyBorder="1" applyAlignment="1">
      <alignment horizontal="left" vertical="center" shrinkToFit="1"/>
    </xf>
    <xf numFmtId="1" fontId="69" fillId="0" borderId="15" xfId="3" applyNumberFormat="1" applyFont="1" applyFill="1" applyBorder="1" applyAlignment="1">
      <alignment horizontal="right" vertical="center" shrinkToFit="1"/>
    </xf>
    <xf numFmtId="1" fontId="69" fillId="0" borderId="16" xfId="3" applyNumberFormat="1" applyFont="1" applyFill="1" applyBorder="1" applyAlignment="1">
      <alignment horizontal="left" vertical="center" shrinkToFit="1"/>
    </xf>
    <xf numFmtId="1" fontId="69" fillId="0" borderId="17" xfId="3" applyNumberFormat="1" applyFont="1" applyFill="1" applyBorder="1" applyAlignment="1">
      <alignment horizontal="right" vertical="center" shrinkToFit="1"/>
    </xf>
    <xf numFmtId="1" fontId="69" fillId="0" borderId="18" xfId="3" applyNumberFormat="1" applyFont="1" applyFill="1" applyBorder="1" applyAlignment="1">
      <alignment horizontal="right" vertical="center" shrinkToFit="1"/>
    </xf>
    <xf numFmtId="1" fontId="69" fillId="0" borderId="18" xfId="3" applyNumberFormat="1" applyFont="1" applyFill="1" applyBorder="1" applyAlignment="1">
      <alignment horizontal="left" vertical="center" shrinkToFit="1"/>
    </xf>
    <xf numFmtId="1" fontId="69" fillId="0" borderId="7" xfId="3" applyNumberFormat="1" applyFont="1" applyFill="1" applyBorder="1" applyAlignment="1">
      <alignment horizontal="right" vertical="center" shrinkToFit="1"/>
    </xf>
    <xf numFmtId="1" fontId="69" fillId="0" borderId="9" xfId="3" applyNumberFormat="1" applyFont="1" applyFill="1" applyBorder="1" applyAlignment="1">
      <alignment horizontal="left" vertical="center" shrinkToFit="1"/>
    </xf>
    <xf numFmtId="1" fontId="69" fillId="0" borderId="8" xfId="3" applyNumberFormat="1" applyFont="1" applyFill="1" applyBorder="1" applyAlignment="1">
      <alignment horizontal="right" vertical="center" shrinkToFit="1"/>
    </xf>
    <xf numFmtId="1" fontId="69" fillId="0" borderId="8" xfId="3" applyNumberFormat="1" applyFont="1" applyFill="1" applyBorder="1" applyAlignment="1">
      <alignment horizontal="left" vertical="center" shrinkToFit="1"/>
    </xf>
    <xf numFmtId="1" fontId="69" fillId="0" borderId="10" xfId="3" applyNumberFormat="1" applyFont="1" applyFill="1" applyBorder="1" applyAlignment="1">
      <alignment horizontal="right" vertical="center" shrinkToFit="1"/>
    </xf>
    <xf numFmtId="1" fontId="69" fillId="0" borderId="11" xfId="3" applyNumberFormat="1" applyFont="1" applyFill="1" applyBorder="1" applyAlignment="1">
      <alignment horizontal="left" vertical="center" shrinkToFit="1"/>
    </xf>
    <xf numFmtId="1" fontId="69" fillId="0" borderId="36" xfId="3" applyNumberFormat="1" applyFont="1" applyFill="1" applyBorder="1" applyAlignment="1">
      <alignment horizontal="left" vertical="center" shrinkToFit="1"/>
    </xf>
    <xf numFmtId="1" fontId="69" fillId="0" borderId="29" xfId="3" applyNumberFormat="1" applyFont="1" applyFill="1" applyBorder="1" applyAlignment="1">
      <alignment horizontal="right" vertical="center" shrinkToFit="1"/>
    </xf>
    <xf numFmtId="1" fontId="69" fillId="0" borderId="31" xfId="3" applyNumberFormat="1" applyFont="1" applyFill="1" applyBorder="1" applyAlignment="1">
      <alignment horizontal="left" vertical="center" shrinkToFit="1"/>
    </xf>
    <xf numFmtId="0" fontId="41" fillId="8" borderId="47" xfId="0" applyFont="1" applyFill="1" applyBorder="1" applyAlignment="1">
      <alignment horizontal="center" vertical="center"/>
    </xf>
    <xf numFmtId="0" fontId="41" fillId="8" borderId="50" xfId="0" applyFont="1" applyFill="1" applyBorder="1" applyAlignment="1">
      <alignment horizontal="center" vertical="center"/>
    </xf>
    <xf numFmtId="1" fontId="69" fillId="0" borderId="25" xfId="3" applyNumberFormat="1" applyFont="1" applyFill="1" applyBorder="1" applyAlignment="1">
      <alignment horizontal="right" vertical="center" shrinkToFit="1"/>
    </xf>
    <xf numFmtId="1" fontId="69" fillId="0" borderId="48" xfId="3" applyNumberFormat="1" applyFont="1" applyFill="1" applyBorder="1" applyAlignment="1">
      <alignment horizontal="left" vertical="center" shrinkToFit="1"/>
    </xf>
    <xf numFmtId="1" fontId="69" fillId="0" borderId="47" xfId="3" applyNumberFormat="1" applyFont="1" applyFill="1" applyBorder="1" applyAlignment="1">
      <alignment horizontal="right" vertical="center" shrinkToFit="1"/>
    </xf>
    <xf numFmtId="1" fontId="69" fillId="0" borderId="47" xfId="3" applyNumberFormat="1" applyFont="1" applyFill="1" applyBorder="1" applyAlignment="1">
      <alignment horizontal="left" vertical="center" shrinkToFit="1"/>
    </xf>
    <xf numFmtId="1" fontId="69" fillId="0" borderId="49" xfId="3" applyNumberFormat="1" applyFont="1" applyFill="1" applyBorder="1" applyAlignment="1">
      <alignment horizontal="right" vertical="center" shrinkToFit="1"/>
    </xf>
    <xf numFmtId="1" fontId="69" fillId="0" borderId="50" xfId="3" applyNumberFormat="1" applyFont="1" applyFill="1" applyBorder="1" applyAlignment="1">
      <alignment horizontal="left" vertical="center" shrinkToFit="1"/>
    </xf>
    <xf numFmtId="1" fontId="69" fillId="0" borderId="26" xfId="3" applyNumberFormat="1" applyFont="1" applyFill="1" applyBorder="1" applyAlignment="1">
      <alignment horizontal="right" vertical="center" shrinkToFit="1"/>
    </xf>
    <xf numFmtId="1" fontId="69" fillId="0" borderId="41" xfId="3" applyNumberFormat="1" applyFont="1" applyFill="1" applyBorder="1" applyAlignment="1">
      <alignment horizontal="left" vertical="center" shrinkToFit="1"/>
    </xf>
    <xf numFmtId="1" fontId="41" fillId="0" borderId="30" xfId="3" applyNumberFormat="1" applyFont="1" applyFill="1" applyBorder="1" applyAlignment="1">
      <alignment horizontal="right" vertical="center" shrinkToFit="1"/>
    </xf>
    <xf numFmtId="1" fontId="41" fillId="0" borderId="31" xfId="3" applyNumberFormat="1" applyFont="1" applyFill="1" applyBorder="1" applyAlignment="1">
      <alignment horizontal="left" vertical="center" shrinkToFit="1"/>
    </xf>
    <xf numFmtId="1" fontId="69" fillId="0" borderId="19" xfId="3" applyNumberFormat="1" applyFont="1" applyFill="1" applyBorder="1" applyAlignment="1">
      <alignment horizontal="left" vertical="center" shrinkToFit="1"/>
    </xf>
    <xf numFmtId="1" fontId="69" fillId="0" borderId="21" xfId="3" applyNumberFormat="1" applyFont="1" applyFill="1" applyBorder="1" applyAlignment="1">
      <alignment horizontal="left" vertical="center" shrinkToFit="1"/>
    </xf>
    <xf numFmtId="1" fontId="69" fillId="0" borderId="20" xfId="3" applyNumberFormat="1" applyFont="1" applyFill="1" applyBorder="1" applyAlignment="1">
      <alignment horizontal="right" vertical="center" shrinkToFit="1"/>
    </xf>
    <xf numFmtId="1" fontId="69" fillId="5" borderId="9" xfId="3" applyNumberFormat="1" applyFont="1" applyFill="1" applyBorder="1" applyAlignment="1">
      <alignment horizontal="left" vertical="center" shrinkToFit="1"/>
    </xf>
    <xf numFmtId="1" fontId="69" fillId="5" borderId="17" xfId="3" applyNumberFormat="1" applyFont="1" applyFill="1" applyBorder="1" applyAlignment="1">
      <alignment horizontal="right" vertical="center" shrinkToFit="1"/>
    </xf>
    <xf numFmtId="1" fontId="69" fillId="5" borderId="19" xfId="3" applyNumberFormat="1" applyFont="1" applyFill="1" applyBorder="1" applyAlignment="1">
      <alignment horizontal="left" vertical="center" shrinkToFit="1"/>
    </xf>
    <xf numFmtId="1" fontId="69" fillId="5" borderId="8" xfId="3" applyNumberFormat="1" applyFont="1" applyFill="1" applyBorder="1" applyAlignment="1">
      <alignment horizontal="right" vertical="center" shrinkToFit="1"/>
    </xf>
    <xf numFmtId="1" fontId="69" fillId="5" borderId="8" xfId="3" applyNumberFormat="1" applyFont="1" applyFill="1" applyBorder="1" applyAlignment="1">
      <alignment horizontal="left" vertical="center" shrinkToFit="1"/>
    </xf>
    <xf numFmtId="1" fontId="69" fillId="5" borderId="28" xfId="3" applyNumberFormat="1" applyFont="1" applyFill="1" applyBorder="1" applyAlignment="1">
      <alignment horizontal="left" vertical="center" shrinkToFit="1"/>
    </xf>
    <xf numFmtId="1" fontId="69" fillId="5" borderId="7" xfId="3" applyNumberFormat="1" applyFont="1" applyFill="1" applyBorder="1" applyAlignment="1">
      <alignment horizontal="right" vertical="center" shrinkToFit="1"/>
    </xf>
    <xf numFmtId="1" fontId="69" fillId="0" borderId="9" xfId="3" applyNumberFormat="1" applyFont="1" applyFill="1" applyBorder="1" applyAlignment="1">
      <alignment horizontal="left" shrinkToFit="1"/>
    </xf>
    <xf numFmtId="1" fontId="69" fillId="0" borderId="43" xfId="3" applyNumberFormat="1" applyFont="1" applyFill="1" applyBorder="1" applyAlignment="1">
      <alignment horizontal="right" vertical="center" shrinkToFit="1"/>
    </xf>
    <xf numFmtId="1" fontId="69" fillId="0" borderId="30" xfId="3" applyNumberFormat="1" applyFont="1" applyFill="1" applyBorder="1" applyAlignment="1">
      <alignment horizontal="right" vertical="center" shrinkToFit="1"/>
    </xf>
    <xf numFmtId="1" fontId="69" fillId="0" borderId="30" xfId="3" applyNumberFormat="1" applyFont="1" applyFill="1" applyBorder="1" applyAlignment="1">
      <alignment horizontal="left" vertical="center" shrinkToFit="1"/>
    </xf>
    <xf numFmtId="1" fontId="69" fillId="0" borderId="0" xfId="3" applyNumberFormat="1" applyFont="1" applyFill="1" applyBorder="1" applyAlignment="1">
      <alignment horizontal="right" vertical="center" shrinkToFit="1"/>
    </xf>
    <xf numFmtId="1" fontId="69" fillId="0" borderId="0" xfId="3" applyNumberFormat="1" applyFont="1" applyFill="1" applyBorder="1" applyAlignment="1">
      <alignment horizontal="left" vertical="center" shrinkToFit="1"/>
    </xf>
    <xf numFmtId="0" fontId="103" fillId="5" borderId="40" xfId="0" applyFont="1" applyFill="1" applyBorder="1" applyAlignment="1">
      <alignment horizontal="center" vertical="center"/>
    </xf>
    <xf numFmtId="0" fontId="101" fillId="0" borderId="90" xfId="0" applyFont="1" applyFill="1" applyBorder="1" applyAlignment="1">
      <alignment horizontal="center" vertical="center"/>
    </xf>
    <xf numFmtId="0" fontId="101" fillId="0" borderId="92" xfId="0" applyFont="1" applyFill="1" applyBorder="1" applyAlignment="1">
      <alignment horizontal="center" vertical="center"/>
    </xf>
    <xf numFmtId="0" fontId="101" fillId="0" borderId="93" xfId="0" applyFont="1" applyFill="1" applyBorder="1" applyAlignment="1">
      <alignment horizontal="center" vertical="center"/>
    </xf>
    <xf numFmtId="0" fontId="101" fillId="0" borderId="95" xfId="0" applyFont="1" applyFill="1" applyBorder="1" applyAlignment="1">
      <alignment horizontal="center" vertical="center"/>
    </xf>
    <xf numFmtId="0" fontId="103" fillId="0" borderId="93" xfId="0" applyFont="1" applyFill="1" applyBorder="1" applyAlignment="1">
      <alignment horizontal="center" vertical="center"/>
    </xf>
    <xf numFmtId="0" fontId="103" fillId="5" borderId="97" xfId="0" applyFont="1" applyFill="1" applyBorder="1" applyAlignment="1">
      <alignment horizontal="center" vertical="center"/>
    </xf>
    <xf numFmtId="0" fontId="103" fillId="5" borderId="98" xfId="0" applyFont="1" applyFill="1" applyBorder="1" applyAlignment="1">
      <alignment horizontal="center" vertical="center"/>
    </xf>
    <xf numFmtId="0" fontId="103" fillId="5" borderId="93" xfId="0" applyFont="1" applyFill="1" applyBorder="1" applyAlignment="1">
      <alignment horizontal="center" vertical="center"/>
    </xf>
    <xf numFmtId="0" fontId="103" fillId="5" borderId="95" xfId="0" applyFont="1" applyFill="1" applyBorder="1" applyAlignment="1">
      <alignment horizontal="center" vertical="center"/>
    </xf>
    <xf numFmtId="0" fontId="101" fillId="0" borderId="95" xfId="0" applyFont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/>
    </xf>
    <xf numFmtId="0" fontId="103" fillId="5" borderId="100" xfId="0" applyFont="1" applyFill="1" applyBorder="1" applyAlignment="1">
      <alignment horizontal="center" vertical="center"/>
    </xf>
    <xf numFmtId="0" fontId="120" fillId="5" borderId="101" xfId="0" applyFont="1" applyFill="1" applyBorder="1" applyAlignment="1">
      <alignment horizontal="center" vertical="center"/>
    </xf>
    <xf numFmtId="0" fontId="121" fillId="0" borderId="90" xfId="0" applyFont="1" applyFill="1" applyBorder="1" applyAlignment="1">
      <alignment horizontal="center" vertical="center"/>
    </xf>
    <xf numFmtId="0" fontId="121" fillId="0" borderId="93" xfId="0" applyFont="1" applyFill="1" applyBorder="1" applyAlignment="1">
      <alignment horizontal="center" vertical="center"/>
    </xf>
    <xf numFmtId="0" fontId="121" fillId="0" borderId="62" xfId="0" applyFont="1" applyBorder="1" applyAlignment="1">
      <alignment horizontal="center" vertical="center"/>
    </xf>
    <xf numFmtId="0" fontId="51" fillId="0" borderId="2" xfId="3" applyNumberFormat="1" applyFont="1" applyFill="1" applyBorder="1" applyAlignment="1">
      <alignment horizontal="left" vertical="center" shrinkToFit="1"/>
    </xf>
    <xf numFmtId="0" fontId="51" fillId="0" borderId="3" xfId="3" applyNumberFormat="1" applyFont="1" applyFill="1" applyBorder="1" applyAlignment="1">
      <alignment horizontal="right" vertical="center"/>
    </xf>
    <xf numFmtId="164" fontId="51" fillId="0" borderId="3" xfId="3" applyNumberFormat="1" applyFont="1" applyFill="1" applyBorder="1" applyAlignment="1">
      <alignment horizontal="left" vertical="center" shrinkToFit="1"/>
    </xf>
    <xf numFmtId="0" fontId="51" fillId="0" borderId="4" xfId="3" applyNumberFormat="1" applyFont="1" applyFill="1" applyBorder="1" applyAlignment="1">
      <alignment horizontal="left" vertical="center" shrinkToFit="1"/>
    </xf>
    <xf numFmtId="0" fontId="51" fillId="0" borderId="5" xfId="3" applyNumberFormat="1" applyFont="1" applyFill="1" applyBorder="1" applyAlignment="1">
      <alignment horizontal="left" vertical="center" shrinkToFit="1"/>
    </xf>
    <xf numFmtId="0" fontId="51" fillId="0" borderId="4" xfId="0" applyFont="1" applyBorder="1" applyAlignment="1">
      <alignment horizontal="left" vertical="center"/>
    </xf>
    <xf numFmtId="0" fontId="51" fillId="0" borderId="3" xfId="3" applyNumberFormat="1" applyFont="1" applyFill="1" applyBorder="1" applyAlignment="1">
      <alignment horizontal="left" vertical="center" shrinkToFit="1"/>
    </xf>
    <xf numFmtId="0" fontId="51" fillId="0" borderId="6" xfId="0" applyFont="1" applyBorder="1" applyAlignment="1">
      <alignment horizontal="left" vertical="center"/>
    </xf>
    <xf numFmtId="0" fontId="51" fillId="0" borderId="7" xfId="3" applyNumberFormat="1" applyFont="1" applyFill="1" applyBorder="1" applyAlignment="1">
      <alignment horizontal="left" vertical="center" shrinkToFit="1"/>
    </xf>
    <xf numFmtId="0" fontId="51" fillId="0" borderId="8" xfId="3" applyNumberFormat="1" applyFont="1" applyFill="1" applyBorder="1" applyAlignment="1">
      <alignment horizontal="right" vertical="center"/>
    </xf>
    <xf numFmtId="164" fontId="51" fillId="0" borderId="8" xfId="3" applyNumberFormat="1" applyFont="1" applyFill="1" applyBorder="1" applyAlignment="1">
      <alignment horizontal="left" vertical="center" shrinkToFit="1"/>
    </xf>
    <xf numFmtId="0" fontId="51" fillId="0" borderId="9" xfId="3" applyNumberFormat="1" applyFont="1" applyFill="1" applyBorder="1" applyAlignment="1">
      <alignment horizontal="left" vertical="center" shrinkToFit="1"/>
    </xf>
    <xf numFmtId="0" fontId="51" fillId="0" borderId="18" xfId="3" applyNumberFormat="1" applyFont="1" applyFill="1" applyBorder="1" applyAlignment="1">
      <alignment horizontal="left" vertical="center" shrinkToFit="1"/>
    </xf>
    <xf numFmtId="0" fontId="51" fillId="0" borderId="18" xfId="3" applyNumberFormat="1" applyFont="1" applyFill="1" applyBorder="1" applyAlignment="1">
      <alignment horizontal="right" vertical="center"/>
    </xf>
    <xf numFmtId="164" fontId="51" fillId="0" borderId="18" xfId="3" applyNumberFormat="1" applyFont="1" applyFill="1" applyBorder="1" applyAlignment="1">
      <alignment horizontal="left" vertical="center" shrinkToFit="1"/>
    </xf>
    <xf numFmtId="0" fontId="51" fillId="0" borderId="19" xfId="3" applyNumberFormat="1" applyFont="1" applyFill="1" applyBorder="1" applyAlignment="1">
      <alignment horizontal="left" vertical="center" shrinkToFit="1"/>
    </xf>
    <xf numFmtId="0" fontId="51" fillId="0" borderId="20" xfId="3" applyNumberFormat="1" applyFont="1" applyFill="1" applyBorder="1" applyAlignment="1">
      <alignment horizontal="left" vertical="center" shrinkToFit="1"/>
    </xf>
    <xf numFmtId="0" fontId="51" fillId="0" borderId="21" xfId="3" applyNumberFormat="1" applyFont="1" applyFill="1" applyBorder="1" applyAlignment="1">
      <alignment horizontal="left" vertical="center" shrinkToFit="1"/>
    </xf>
    <xf numFmtId="0" fontId="51" fillId="0" borderId="8" xfId="3" applyNumberFormat="1" applyFont="1" applyFill="1" applyBorder="1" applyAlignment="1">
      <alignment horizontal="left" vertical="center" shrinkToFit="1"/>
    </xf>
    <xf numFmtId="0" fontId="51" fillId="5" borderId="19" xfId="3" applyNumberFormat="1" applyFont="1" applyFill="1" applyBorder="1" applyAlignment="1">
      <alignment horizontal="left" vertical="center" shrinkToFit="1"/>
    </xf>
    <xf numFmtId="0" fontId="51" fillId="0" borderId="9" xfId="0" applyFont="1" applyBorder="1" applyAlignment="1">
      <alignment horizontal="left" vertical="center"/>
    </xf>
    <xf numFmtId="164" fontId="51" fillId="0" borderId="0" xfId="3" applyNumberFormat="1" applyFont="1" applyFill="1" applyBorder="1" applyAlignment="1">
      <alignment horizontal="left" vertical="center" shrinkToFit="1"/>
    </xf>
    <xf numFmtId="0" fontId="51" fillId="0" borderId="11" xfId="3" applyNumberFormat="1" applyFont="1" applyFill="1" applyBorder="1" applyAlignment="1">
      <alignment horizontal="left" vertical="center" shrinkToFit="1"/>
    </xf>
    <xf numFmtId="1" fontId="51" fillId="0" borderId="8" xfId="3" applyNumberFormat="1" applyFont="1" applyFill="1" applyBorder="1" applyAlignment="1">
      <alignment horizontal="left" vertical="center" shrinkToFit="1"/>
    </xf>
    <xf numFmtId="0" fontId="51" fillId="0" borderId="11" xfId="0" applyFont="1" applyBorder="1" applyAlignment="1">
      <alignment horizontal="left" vertical="center"/>
    </xf>
    <xf numFmtId="0" fontId="51" fillId="0" borderId="12" xfId="3" applyNumberFormat="1" applyFont="1" applyFill="1" applyBorder="1" applyAlignment="1">
      <alignment horizontal="left" vertical="center" shrinkToFit="1"/>
    </xf>
    <xf numFmtId="0" fontId="51" fillId="0" borderId="13" xfId="3" applyNumberFormat="1" applyFont="1" applyFill="1" applyBorder="1" applyAlignment="1">
      <alignment horizontal="right" vertical="center"/>
    </xf>
    <xf numFmtId="164" fontId="51" fillId="0" borderId="13" xfId="3" applyNumberFormat="1" applyFont="1" applyFill="1" applyBorder="1" applyAlignment="1">
      <alignment horizontal="left" vertical="center" shrinkToFit="1"/>
    </xf>
    <xf numFmtId="0" fontId="51" fillId="0" borderId="14" xfId="3" applyNumberFormat="1" applyFont="1" applyFill="1" applyBorder="1" applyAlignment="1">
      <alignment horizontal="left" vertical="center" shrinkToFit="1"/>
    </xf>
    <xf numFmtId="0" fontId="51" fillId="0" borderId="13" xfId="3" applyNumberFormat="1" applyFont="1" applyFill="1" applyBorder="1" applyAlignment="1">
      <alignment horizontal="left" vertical="center" shrinkToFit="1"/>
    </xf>
    <xf numFmtId="0" fontId="51" fillId="0" borderId="14" xfId="0" applyFont="1" applyBorder="1" applyAlignment="1">
      <alignment horizontal="left" vertical="center"/>
    </xf>
    <xf numFmtId="0" fontId="51" fillId="0" borderId="17" xfId="3" applyNumberFormat="1" applyFont="1" applyFill="1" applyBorder="1" applyAlignment="1">
      <alignment horizontal="left" vertical="center" shrinkToFit="1"/>
    </xf>
    <xf numFmtId="1" fontId="51" fillId="0" borderId="18" xfId="3" applyNumberFormat="1" applyFont="1" applyFill="1" applyBorder="1" applyAlignment="1">
      <alignment horizontal="left" vertical="center" shrinkToFit="1"/>
    </xf>
    <xf numFmtId="0" fontId="51" fillId="0" borderId="19" xfId="0" applyFont="1" applyBorder="1" applyAlignment="1">
      <alignment horizontal="left" vertical="center"/>
    </xf>
    <xf numFmtId="1" fontId="51" fillId="0" borderId="13" xfId="3" applyNumberFormat="1" applyFont="1" applyFill="1" applyBorder="1" applyAlignment="1">
      <alignment horizontal="left" vertical="center" shrinkToFit="1"/>
    </xf>
    <xf numFmtId="0" fontId="51" fillId="0" borderId="16" xfId="0" applyFont="1" applyBorder="1" applyAlignment="1">
      <alignment horizontal="left" vertical="center"/>
    </xf>
    <xf numFmtId="0" fontId="126" fillId="0" borderId="9" xfId="0" applyFont="1" applyBorder="1" applyAlignment="1">
      <alignment vertical="center"/>
    </xf>
    <xf numFmtId="0" fontId="51" fillId="0" borderId="30" xfId="3" applyNumberFormat="1" applyFont="1" applyFill="1" applyBorder="1" applyAlignment="1">
      <alignment horizontal="left" vertical="center" shrinkToFit="1"/>
    </xf>
    <xf numFmtId="0" fontId="51" fillId="0" borderId="30" xfId="3" applyNumberFormat="1" applyFont="1" applyFill="1" applyBorder="1" applyAlignment="1">
      <alignment horizontal="right" vertical="center"/>
    </xf>
    <xf numFmtId="164" fontId="51" fillId="0" borderId="30" xfId="3" applyNumberFormat="1" applyFont="1" applyFill="1" applyBorder="1" applyAlignment="1">
      <alignment horizontal="left" vertical="center" shrinkToFit="1"/>
    </xf>
    <xf numFmtId="0" fontId="51" fillId="0" borderId="31" xfId="3" applyNumberFormat="1" applyFont="1" applyFill="1" applyBorder="1" applyAlignment="1">
      <alignment horizontal="left" vertical="center" shrinkToFit="1"/>
    </xf>
    <xf numFmtId="0" fontId="126" fillId="0" borderId="4" xfId="0" applyFont="1" applyBorder="1" applyAlignment="1">
      <alignment vertical="center"/>
    </xf>
    <xf numFmtId="1" fontId="51" fillId="0" borderId="3" xfId="3" applyNumberFormat="1" applyFont="1" applyFill="1" applyBorder="1" applyAlignment="1">
      <alignment horizontal="left" vertical="center" shrinkToFit="1"/>
    </xf>
    <xf numFmtId="0" fontId="51" fillId="0" borderId="23" xfId="3" applyNumberFormat="1" applyFont="1" applyFill="1" applyBorder="1" applyAlignment="1">
      <alignment horizontal="left" vertical="center" shrinkToFit="1"/>
    </xf>
    <xf numFmtId="0" fontId="51" fillId="0" borderId="0" xfId="3" applyNumberFormat="1" applyFont="1" applyFill="1" applyBorder="1" applyAlignment="1">
      <alignment horizontal="right" vertical="center"/>
    </xf>
    <xf numFmtId="0" fontId="126" fillId="0" borderId="28" xfId="0" applyFont="1" applyBorder="1" applyAlignment="1">
      <alignment vertical="center"/>
    </xf>
    <xf numFmtId="164" fontId="126" fillId="0" borderId="13" xfId="0" applyNumberFormat="1" applyFont="1" applyBorder="1" applyAlignment="1">
      <alignment horizontal="left" vertical="center"/>
    </xf>
    <xf numFmtId="0" fontId="126" fillId="0" borderId="14" xfId="0" applyFont="1" applyBorder="1" applyAlignment="1">
      <alignment horizontal="left" vertical="center"/>
    </xf>
    <xf numFmtId="0" fontId="51" fillId="0" borderId="15" xfId="3" applyNumberFormat="1" applyFont="1" applyFill="1" applyBorder="1" applyAlignment="1">
      <alignment horizontal="left" vertical="center" shrinkToFit="1"/>
    </xf>
    <xf numFmtId="0" fontId="126" fillId="0" borderId="14" xfId="0" applyFont="1" applyBorder="1" applyAlignment="1">
      <alignment vertical="center"/>
    </xf>
    <xf numFmtId="0" fontId="126" fillId="0" borderId="25" xfId="0" applyFont="1" applyBorder="1" applyAlignment="1">
      <alignment vertical="center"/>
    </xf>
    <xf numFmtId="0" fontId="51" fillId="0" borderId="47" xfId="3" applyNumberFormat="1" applyFont="1" applyFill="1" applyBorder="1" applyAlignment="1">
      <alignment horizontal="right" vertical="center" shrinkToFit="1"/>
    </xf>
    <xf numFmtId="0" fontId="126" fillId="0" borderId="47" xfId="0" applyFont="1" applyBorder="1" applyAlignment="1">
      <alignment horizontal="left" vertical="center"/>
    </xf>
    <xf numFmtId="0" fontId="126" fillId="0" borderId="48" xfId="0" applyFont="1" applyBorder="1" applyAlignment="1">
      <alignment horizontal="left" vertical="center"/>
    </xf>
    <xf numFmtId="0" fontId="126" fillId="0" borderId="47" xfId="0" applyFont="1" applyBorder="1" applyAlignment="1">
      <alignment vertical="center"/>
    </xf>
    <xf numFmtId="0" fontId="126" fillId="0" borderId="48" xfId="0" applyFont="1" applyBorder="1" applyAlignment="1">
      <alignment vertical="center"/>
    </xf>
    <xf numFmtId="164" fontId="126" fillId="0" borderId="47" xfId="0" applyNumberFormat="1" applyFont="1" applyBorder="1" applyAlignment="1">
      <alignment horizontal="left" vertical="center"/>
    </xf>
    <xf numFmtId="0" fontId="126" fillId="0" borderId="50" xfId="0" applyFont="1" applyBorder="1" applyAlignment="1">
      <alignment vertical="center"/>
    </xf>
    <xf numFmtId="1" fontId="51" fillId="0" borderId="30" xfId="3" applyNumberFormat="1" applyFont="1" applyFill="1" applyBorder="1" applyAlignment="1">
      <alignment horizontal="left" vertical="center" shrinkToFit="1"/>
    </xf>
    <xf numFmtId="1" fontId="51" fillId="0" borderId="31" xfId="3" applyNumberFormat="1" applyFont="1" applyFill="1" applyBorder="1" applyAlignment="1">
      <alignment horizontal="left" vertical="center" shrinkToFit="1"/>
    </xf>
    <xf numFmtId="0" fontId="127" fillId="0" borderId="9" xfId="3" applyNumberFormat="1" applyFont="1" applyFill="1" applyBorder="1" applyAlignment="1">
      <alignment horizontal="left" vertical="center" shrinkToFit="1"/>
    </xf>
    <xf numFmtId="1" fontId="51" fillId="0" borderId="19" xfId="3" applyNumberFormat="1" applyFont="1" applyFill="1" applyBorder="1" applyAlignment="1">
      <alignment horizontal="left" vertical="center" shrinkToFit="1"/>
    </xf>
    <xf numFmtId="0" fontId="128" fillId="0" borderId="4" xfId="3" applyNumberFormat="1" applyFont="1" applyFill="1" applyBorder="1" applyAlignment="1">
      <alignment horizontal="left" vertical="center" shrinkToFit="1"/>
    </xf>
    <xf numFmtId="0" fontId="128" fillId="0" borderId="6" xfId="0" applyFont="1" applyBorder="1" applyAlignment="1">
      <alignment horizontal="left" vertical="center"/>
    </xf>
    <xf numFmtId="0" fontId="128" fillId="0" borderId="19" xfId="3" applyNumberFormat="1" applyFont="1" applyFill="1" applyBorder="1" applyAlignment="1">
      <alignment horizontal="left" vertical="center" shrinkToFit="1"/>
    </xf>
    <xf numFmtId="0" fontId="51" fillId="0" borderId="61" xfId="3" applyNumberFormat="1" applyFont="1" applyFill="1" applyBorder="1" applyAlignment="1">
      <alignment horizontal="left" vertical="center" shrinkToFit="1"/>
    </xf>
    <xf numFmtId="0" fontId="128" fillId="0" borderId="21" xfId="3" applyNumberFormat="1" applyFont="1" applyFill="1" applyBorder="1" applyAlignment="1">
      <alignment horizontal="left" vertical="center" shrinkToFit="1"/>
    </xf>
    <xf numFmtId="0" fontId="51" fillId="5" borderId="8" xfId="3" applyNumberFormat="1" applyFont="1" applyFill="1" applyBorder="1" applyAlignment="1">
      <alignment horizontal="left" vertical="center" shrinkToFit="1"/>
    </xf>
    <xf numFmtId="0" fontId="128" fillId="0" borderId="9" xfId="3" applyNumberFormat="1" applyFont="1" applyFill="1" applyBorder="1" applyAlignment="1">
      <alignment horizontal="left" vertical="center" shrinkToFit="1"/>
    </xf>
    <xf numFmtId="1" fontId="51" fillId="0" borderId="21" xfId="3" applyNumberFormat="1" applyFont="1" applyFill="1" applyBorder="1" applyAlignment="1">
      <alignment horizontal="left" vertical="center" shrinkToFit="1"/>
    </xf>
    <xf numFmtId="1" fontId="51" fillId="0" borderId="11" xfId="3" applyNumberFormat="1" applyFont="1" applyFill="1" applyBorder="1" applyAlignment="1">
      <alignment horizontal="left" vertical="center" shrinkToFit="1"/>
    </xf>
    <xf numFmtId="0" fontId="129" fillId="0" borderId="9" xfId="0" applyFont="1" applyBorder="1" applyAlignment="1">
      <alignment horizontal="left" vertical="center"/>
    </xf>
    <xf numFmtId="0" fontId="127" fillId="5" borderId="9" xfId="3" applyNumberFormat="1" applyFont="1" applyFill="1" applyBorder="1" applyAlignment="1">
      <alignment horizontal="left" vertical="center" shrinkToFit="1"/>
    </xf>
    <xf numFmtId="1" fontId="51" fillId="0" borderId="0" xfId="3" applyNumberFormat="1" applyFont="1" applyFill="1" applyBorder="1" applyAlignment="1">
      <alignment horizontal="left" vertical="center" shrinkToFit="1"/>
    </xf>
    <xf numFmtId="1" fontId="127" fillId="5" borderId="19" xfId="3" applyNumberFormat="1" applyFont="1" applyFill="1" applyBorder="1" applyAlignment="1">
      <alignment horizontal="left" vertical="center" shrinkToFit="1"/>
    </xf>
    <xf numFmtId="1" fontId="51" fillId="5" borderId="19" xfId="3" applyNumberFormat="1" applyFont="1" applyFill="1" applyBorder="1" applyAlignment="1">
      <alignment horizontal="left" vertical="center" shrinkToFit="1"/>
    </xf>
    <xf numFmtId="1" fontId="51" fillId="5" borderId="14" xfId="3" applyNumberFormat="1" applyFont="1" applyFill="1" applyBorder="1" applyAlignment="1">
      <alignment horizontal="left" vertical="center" shrinkToFit="1"/>
    </xf>
    <xf numFmtId="0" fontId="128" fillId="0" borderId="14" xfId="0" applyFont="1" applyBorder="1" applyAlignment="1">
      <alignment horizontal="left" vertical="center"/>
    </xf>
    <xf numFmtId="0" fontId="128" fillId="0" borderId="14" xfId="3" applyNumberFormat="1" applyFont="1" applyFill="1" applyBorder="1" applyAlignment="1">
      <alignment horizontal="left" vertical="center" shrinkToFit="1"/>
    </xf>
    <xf numFmtId="1" fontId="51" fillId="0" borderId="16" xfId="3" applyNumberFormat="1" applyFont="1" applyFill="1" applyBorder="1" applyAlignment="1">
      <alignment horizontal="left" vertical="center" shrinkToFit="1"/>
    </xf>
    <xf numFmtId="0" fontId="51" fillId="5" borderId="2" xfId="3" applyNumberFormat="1" applyFont="1" applyFill="1" applyBorder="1" applyAlignment="1">
      <alignment horizontal="left" vertical="center" shrinkToFit="1"/>
    </xf>
    <xf numFmtId="0" fontId="51" fillId="5" borderId="4" xfId="3" applyNumberFormat="1" applyFont="1" applyFill="1" applyBorder="1" applyAlignment="1">
      <alignment horizontal="left" vertical="center" shrinkToFit="1"/>
    </xf>
    <xf numFmtId="1" fontId="51" fillId="0" borderId="4" xfId="3" applyNumberFormat="1" applyFont="1" applyFill="1" applyBorder="1" applyAlignment="1">
      <alignment horizontal="left" vertical="center" shrinkToFit="1"/>
    </xf>
    <xf numFmtId="0" fontId="51" fillId="5" borderId="6" xfId="3" applyNumberFormat="1" applyFont="1" applyFill="1" applyBorder="1" applyAlignment="1">
      <alignment horizontal="left" vertical="center" shrinkToFit="1"/>
    </xf>
    <xf numFmtId="0" fontId="51" fillId="5" borderId="7" xfId="3" applyNumberFormat="1" applyFont="1" applyFill="1" applyBorder="1" applyAlignment="1">
      <alignment horizontal="left" vertical="center" shrinkToFit="1"/>
    </xf>
    <xf numFmtId="0" fontId="51" fillId="5" borderId="9" xfId="3" applyNumberFormat="1" applyFont="1" applyFill="1" applyBorder="1" applyAlignment="1">
      <alignment horizontal="left" vertical="center" shrinkToFit="1"/>
    </xf>
    <xf numFmtId="1" fontId="51" fillId="0" borderId="9" xfId="3" applyNumberFormat="1" applyFont="1" applyFill="1" applyBorder="1" applyAlignment="1">
      <alignment horizontal="left" vertical="center" shrinkToFit="1"/>
    </xf>
    <xf numFmtId="0" fontId="126" fillId="0" borderId="8" xfId="0" applyFont="1" applyBorder="1" applyAlignment="1">
      <alignment horizontal="left" vertical="center"/>
    </xf>
    <xf numFmtId="0" fontId="51" fillId="5" borderId="11" xfId="3" applyNumberFormat="1" applyFont="1" applyFill="1" applyBorder="1" applyAlignment="1">
      <alignment horizontal="left" vertical="center" shrinkToFit="1"/>
    </xf>
    <xf numFmtId="0" fontId="51" fillId="5" borderId="12" xfId="3" applyNumberFormat="1" applyFont="1" applyFill="1" applyBorder="1" applyAlignment="1">
      <alignment horizontal="left" vertical="center" shrinkToFit="1"/>
    </xf>
    <xf numFmtId="0" fontId="51" fillId="5" borderId="14" xfId="3" applyNumberFormat="1" applyFont="1" applyFill="1" applyBorder="1" applyAlignment="1">
      <alignment horizontal="left" vertical="center" shrinkToFit="1"/>
    </xf>
    <xf numFmtId="1" fontId="51" fillId="0" borderId="14" xfId="3" applyNumberFormat="1" applyFont="1" applyFill="1" applyBorder="1" applyAlignment="1">
      <alignment horizontal="left" vertical="center" shrinkToFit="1"/>
    </xf>
    <xf numFmtId="0" fontId="51" fillId="5" borderId="16" xfId="3" applyNumberFormat="1" applyFont="1" applyFill="1" applyBorder="1" applyAlignment="1">
      <alignment horizontal="left" vertical="center" shrinkToFit="1"/>
    </xf>
    <xf numFmtId="0" fontId="51" fillId="5" borderId="17" xfId="3" applyNumberFormat="1" applyFont="1" applyFill="1" applyBorder="1" applyAlignment="1">
      <alignment horizontal="left" vertical="center" shrinkToFit="1"/>
    </xf>
    <xf numFmtId="0" fontId="51" fillId="5" borderId="18" xfId="3" applyNumberFormat="1" applyFont="1" applyFill="1" applyBorder="1" applyAlignment="1">
      <alignment horizontal="left" vertical="center" shrinkToFit="1"/>
    </xf>
    <xf numFmtId="0" fontId="51" fillId="5" borderId="20" xfId="3" applyNumberFormat="1" applyFont="1" applyFill="1" applyBorder="1" applyAlignment="1">
      <alignment horizontal="left" vertical="center" shrinkToFit="1"/>
    </xf>
    <xf numFmtId="0" fontId="51" fillId="5" borderId="10" xfId="3" applyNumberFormat="1" applyFont="1" applyFill="1" applyBorder="1" applyAlignment="1">
      <alignment horizontal="left" vertical="center" shrinkToFit="1"/>
    </xf>
    <xf numFmtId="0" fontId="51" fillId="5" borderId="13" xfId="3" applyNumberFormat="1" applyFont="1" applyFill="1" applyBorder="1" applyAlignment="1">
      <alignment horizontal="left" vertical="center" shrinkToFit="1"/>
    </xf>
    <xf numFmtId="0" fontId="126" fillId="0" borderId="13" xfId="0" applyFont="1" applyBorder="1" applyAlignment="1">
      <alignment horizontal="left" vertical="center"/>
    </xf>
    <xf numFmtId="0" fontId="51" fillId="5" borderId="21" xfId="3" applyNumberFormat="1" applyFont="1" applyFill="1" applyBorder="1" applyAlignment="1">
      <alignment horizontal="left" vertical="center" shrinkToFit="1"/>
    </xf>
    <xf numFmtId="0" fontId="126" fillId="0" borderId="18" xfId="0" applyFont="1" applyBorder="1" applyAlignment="1">
      <alignment horizontal="left" vertical="center"/>
    </xf>
    <xf numFmtId="0" fontId="51" fillId="5" borderId="36" xfId="3" applyNumberFormat="1" applyFont="1" applyFill="1" applyBorder="1" applyAlignment="1">
      <alignment horizontal="left" vertical="center" shrinkToFit="1"/>
    </xf>
    <xf numFmtId="1" fontId="51" fillId="0" borderId="6" xfId="3" applyNumberFormat="1" applyFont="1" applyFill="1" applyBorder="1" applyAlignment="1">
      <alignment horizontal="left" vertical="center" shrinkToFit="1"/>
    </xf>
    <xf numFmtId="0" fontId="51" fillId="0" borderId="43" xfId="3" applyNumberFormat="1" applyFont="1" applyFill="1" applyBorder="1" applyAlignment="1">
      <alignment horizontal="left" vertical="center" shrinkToFit="1"/>
    </xf>
    <xf numFmtId="1" fontId="51" fillId="0" borderId="36" xfId="3" applyNumberFormat="1" applyFont="1" applyFill="1" applyBorder="1" applyAlignment="1">
      <alignment horizontal="left" vertical="center" shrinkToFit="1"/>
    </xf>
    <xf numFmtId="0" fontId="128" fillId="0" borderId="36" xfId="3" applyNumberFormat="1" applyFont="1" applyFill="1" applyBorder="1" applyAlignment="1">
      <alignment horizontal="left" vertical="center" shrinkToFit="1"/>
    </xf>
    <xf numFmtId="0" fontId="51" fillId="0" borderId="25" xfId="3" applyNumberFormat="1" applyFont="1" applyFill="1" applyBorder="1" applyAlignment="1">
      <alignment horizontal="left" vertical="center" shrinkToFit="1"/>
    </xf>
    <xf numFmtId="0" fontId="51" fillId="0" borderId="47" xfId="3" applyNumberFormat="1" applyFont="1" applyFill="1" applyBorder="1" applyAlignment="1">
      <alignment horizontal="right" vertical="center"/>
    </xf>
    <xf numFmtId="1" fontId="51" fillId="0" borderId="47" xfId="3" applyNumberFormat="1" applyFont="1" applyFill="1" applyBorder="1" applyAlignment="1">
      <alignment horizontal="left" vertical="center" shrinkToFit="1"/>
    </xf>
    <xf numFmtId="0" fontId="51" fillId="0" borderId="47" xfId="3" applyNumberFormat="1" applyFont="1" applyFill="1" applyBorder="1" applyAlignment="1">
      <alignment horizontal="left" vertical="center" shrinkToFit="1"/>
    </xf>
    <xf numFmtId="1" fontId="51" fillId="5" borderId="47" xfId="3" applyNumberFormat="1" applyFont="1" applyFill="1" applyBorder="1" applyAlignment="1">
      <alignment horizontal="left" vertical="center" shrinkToFit="1"/>
    </xf>
    <xf numFmtId="0" fontId="51" fillId="0" borderId="3" xfId="3" applyNumberFormat="1" applyFont="1" applyFill="1" applyBorder="1" applyAlignment="1">
      <alignment horizontal="left" vertical="center"/>
    </xf>
    <xf numFmtId="0" fontId="51" fillId="0" borderId="8" xfId="3" applyNumberFormat="1" applyFont="1" applyFill="1" applyBorder="1" applyAlignment="1">
      <alignment horizontal="left" vertical="center"/>
    </xf>
    <xf numFmtId="0" fontId="51" fillId="0" borderId="13" xfId="3" applyNumberFormat="1" applyFont="1" applyFill="1" applyBorder="1" applyAlignment="1">
      <alignment horizontal="left" vertical="center"/>
    </xf>
    <xf numFmtId="0" fontId="51" fillId="5" borderId="13" xfId="3" applyNumberFormat="1" applyFont="1" applyFill="1" applyBorder="1" applyAlignment="1">
      <alignment horizontal="left" vertical="center"/>
    </xf>
    <xf numFmtId="0" fontId="85" fillId="0" borderId="13" xfId="0" applyFont="1" applyBorder="1" applyAlignment="1">
      <alignment vertical="center"/>
    </xf>
    <xf numFmtId="0" fontId="85" fillId="0" borderId="16" xfId="0" applyFont="1" applyBorder="1" applyAlignment="1">
      <alignment vertical="center"/>
    </xf>
    <xf numFmtId="164" fontId="126" fillId="0" borderId="3" xfId="0" applyNumberFormat="1" applyFont="1" applyBorder="1" applyAlignment="1">
      <alignment horizontal="left" vertical="center"/>
    </xf>
    <xf numFmtId="0" fontId="126" fillId="0" borderId="6" xfId="0" applyFont="1" applyBorder="1" applyAlignment="1">
      <alignment vertical="center"/>
    </xf>
    <xf numFmtId="164" fontId="126" fillId="0" borderId="8" xfId="0" applyNumberFormat="1" applyFont="1" applyBorder="1" applyAlignment="1">
      <alignment horizontal="left" vertical="center"/>
    </xf>
    <xf numFmtId="0" fontId="126" fillId="0" borderId="11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164" fontId="126" fillId="0" borderId="30" xfId="0" applyNumberFormat="1" applyFont="1" applyBorder="1" applyAlignment="1">
      <alignment horizontal="left" vertical="center"/>
    </xf>
    <xf numFmtId="0" fontId="126" fillId="0" borderId="36" xfId="0" applyFont="1" applyBorder="1" applyAlignment="1">
      <alignment vertical="center"/>
    </xf>
    <xf numFmtId="1" fontId="126" fillId="0" borderId="3" xfId="0" applyNumberFormat="1" applyFont="1" applyBorder="1" applyAlignment="1">
      <alignment horizontal="left" vertical="center"/>
    </xf>
    <xf numFmtId="0" fontId="85" fillId="0" borderId="3" xfId="0" applyFont="1" applyBorder="1" applyAlignment="1">
      <alignment vertical="center"/>
    </xf>
    <xf numFmtId="0" fontId="85" fillId="0" borderId="6" xfId="0" applyFont="1" applyBorder="1" applyAlignment="1">
      <alignment vertical="center"/>
    </xf>
    <xf numFmtId="1" fontId="126" fillId="0" borderId="13" xfId="0" applyNumberFormat="1" applyFont="1" applyBorder="1" applyAlignment="1">
      <alignment horizontal="left" vertical="center"/>
    </xf>
    <xf numFmtId="164" fontId="126" fillId="0" borderId="0" xfId="0" applyNumberFormat="1" applyFont="1" applyBorder="1" applyAlignment="1">
      <alignment horizontal="left" vertical="center"/>
    </xf>
    <xf numFmtId="0" fontId="51" fillId="0" borderId="4" xfId="0" applyFont="1" applyBorder="1" applyAlignment="1">
      <alignment vertical="center"/>
    </xf>
    <xf numFmtId="0" fontId="85" fillId="0" borderId="37" xfId="0" applyFont="1" applyBorder="1" applyAlignment="1">
      <alignment vertical="center"/>
    </xf>
    <xf numFmtId="0" fontId="126" fillId="0" borderId="3" xfId="0" applyFont="1" applyBorder="1" applyAlignment="1">
      <alignment horizontal="left" vertical="center"/>
    </xf>
    <xf numFmtId="0" fontId="66" fillId="0" borderId="19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8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5" xfId="0" applyFont="1" applyBorder="1" applyAlignment="1">
      <alignment vertical="center"/>
    </xf>
    <xf numFmtId="0" fontId="66" fillId="0" borderId="3" xfId="0" applyFont="1" applyBorder="1" applyAlignment="1">
      <alignment vertical="center"/>
    </xf>
    <xf numFmtId="0" fontId="66" fillId="0" borderId="4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85" fillId="0" borderId="48" xfId="0" applyFont="1" applyBorder="1" applyAlignment="1">
      <alignment vertical="center"/>
    </xf>
    <xf numFmtId="0" fontId="85" fillId="0" borderId="50" xfId="0" applyFont="1" applyBorder="1" applyAlignment="1">
      <alignment vertical="center"/>
    </xf>
    <xf numFmtId="0" fontId="12" fillId="15" borderId="1" xfId="3" applyNumberFormat="1" applyFont="1" applyFill="1" applyBorder="1" applyAlignment="1">
      <alignment horizontal="center" vertical="center" shrinkToFit="1"/>
    </xf>
    <xf numFmtId="0" fontId="12" fillId="16" borderId="1" xfId="3" applyNumberFormat="1" applyFont="1" applyFill="1" applyBorder="1" applyAlignment="1">
      <alignment horizontal="center" vertical="center" shrinkToFit="1"/>
    </xf>
    <xf numFmtId="0" fontId="142" fillId="0" borderId="40" xfId="0" applyFont="1" applyFill="1" applyBorder="1" applyAlignment="1">
      <alignment horizontal="center" vertical="center"/>
    </xf>
    <xf numFmtId="0" fontId="142" fillId="0" borderId="72" xfId="0" applyFont="1" applyFill="1" applyBorder="1" applyAlignment="1">
      <alignment horizontal="center" vertical="center"/>
    </xf>
    <xf numFmtId="0" fontId="145" fillId="10" borderId="66" xfId="0" applyFont="1" applyFill="1" applyBorder="1" applyAlignment="1">
      <alignment horizontal="center" vertical="center"/>
    </xf>
    <xf numFmtId="0" fontId="145" fillId="10" borderId="40" xfId="0" applyFont="1" applyFill="1" applyBorder="1" applyAlignment="1">
      <alignment horizontal="center" vertical="center"/>
    </xf>
    <xf numFmtId="0" fontId="145" fillId="0" borderId="67" xfId="0" applyFont="1" applyBorder="1" applyAlignment="1">
      <alignment horizontal="center" vertical="center"/>
    </xf>
    <xf numFmtId="0" fontId="145" fillId="12" borderId="52" xfId="0" applyFont="1" applyFill="1" applyBorder="1" applyAlignment="1">
      <alignment horizontal="center" vertical="center"/>
    </xf>
    <xf numFmtId="0" fontId="145" fillId="10" borderId="52" xfId="0" applyFont="1" applyFill="1" applyBorder="1" applyAlignment="1">
      <alignment horizontal="center" vertical="center"/>
    </xf>
    <xf numFmtId="0" fontId="145" fillId="10" borderId="76" xfId="0" applyFont="1" applyFill="1" applyBorder="1" applyAlignment="1">
      <alignment horizontal="center" vertical="center"/>
    </xf>
    <xf numFmtId="0" fontId="144" fillId="0" borderId="93" xfId="0" applyFont="1" applyBorder="1" applyAlignment="1">
      <alignment horizontal="center" vertical="center"/>
    </xf>
    <xf numFmtId="0" fontId="143" fillId="0" borderId="97" xfId="0" applyFont="1" applyBorder="1" applyAlignment="1">
      <alignment horizontal="center" vertical="center"/>
    </xf>
    <xf numFmtId="0" fontId="143" fillId="0" borderId="93" xfId="0" applyFont="1" applyBorder="1" applyAlignment="1">
      <alignment horizontal="center" vertical="center"/>
    </xf>
    <xf numFmtId="0" fontId="144" fillId="0" borderId="100" xfId="0" applyFont="1" applyBorder="1" applyAlignment="1">
      <alignment horizontal="center" vertical="center"/>
    </xf>
    <xf numFmtId="0" fontId="143" fillId="0" borderId="90" xfId="0" applyFont="1" applyFill="1" applyBorder="1" applyAlignment="1">
      <alignment horizontal="center" vertical="center"/>
    </xf>
    <xf numFmtId="0" fontId="143" fillId="0" borderId="93" xfId="0" applyFont="1" applyFill="1" applyBorder="1" applyAlignment="1">
      <alignment horizontal="center" vertical="center"/>
    </xf>
    <xf numFmtId="0" fontId="143" fillId="0" borderId="67" xfId="0" applyFont="1" applyBorder="1" applyAlignment="1">
      <alignment horizontal="center" vertical="center"/>
    </xf>
    <xf numFmtId="0" fontId="148" fillId="15" borderId="1" xfId="3" applyNumberFormat="1" applyFont="1" applyFill="1" applyBorder="1" applyAlignment="1">
      <alignment horizontal="center" vertical="center" shrinkToFit="1"/>
    </xf>
    <xf numFmtId="0" fontId="149" fillId="0" borderId="2" xfId="3" applyNumberFormat="1" applyFont="1" applyFill="1" applyBorder="1" applyAlignment="1">
      <alignment horizontal="left" vertical="center" shrinkToFit="1"/>
    </xf>
    <xf numFmtId="0" fontId="149" fillId="0" borderId="3" xfId="3" applyNumberFormat="1" applyFont="1" applyFill="1" applyBorder="1" applyAlignment="1">
      <alignment horizontal="right" vertical="center"/>
    </xf>
    <xf numFmtId="1" fontId="149" fillId="0" borderId="3" xfId="3" applyNumberFormat="1" applyFont="1" applyFill="1" applyBorder="1" applyAlignment="1">
      <alignment horizontal="left" vertical="center" shrinkToFit="1"/>
    </xf>
    <xf numFmtId="1" fontId="149" fillId="0" borderId="4" xfId="3" applyNumberFormat="1" applyFont="1" applyFill="1" applyBorder="1" applyAlignment="1">
      <alignment horizontal="left" vertical="center" shrinkToFit="1"/>
    </xf>
    <xf numFmtId="0" fontId="149" fillId="0" borderId="3" xfId="3" applyNumberFormat="1" applyFont="1" applyFill="1" applyBorder="1" applyAlignment="1">
      <alignment horizontal="left" vertical="center" shrinkToFit="1"/>
    </xf>
    <xf numFmtId="1" fontId="149" fillId="0" borderId="6" xfId="3" applyNumberFormat="1" applyFont="1" applyFill="1" applyBorder="1" applyAlignment="1">
      <alignment horizontal="left" vertical="center" shrinkToFit="1"/>
    </xf>
    <xf numFmtId="0" fontId="149" fillId="0" borderId="7" xfId="3" applyNumberFormat="1" applyFont="1" applyFill="1" applyBorder="1" applyAlignment="1">
      <alignment horizontal="left" vertical="center" shrinkToFit="1"/>
    </xf>
    <xf numFmtId="0" fontId="149" fillId="0" borderId="8" xfId="3" applyNumberFormat="1" applyFont="1" applyFill="1" applyBorder="1" applyAlignment="1">
      <alignment horizontal="right" vertical="center"/>
    </xf>
    <xf numFmtId="1" fontId="149" fillId="0" borderId="8" xfId="3" applyNumberFormat="1" applyFont="1" applyFill="1" applyBorder="1" applyAlignment="1">
      <alignment horizontal="left" vertical="center" shrinkToFit="1"/>
    </xf>
    <xf numFmtId="1" fontId="149" fillId="0" borderId="9" xfId="3" applyNumberFormat="1" applyFont="1" applyFill="1" applyBorder="1" applyAlignment="1">
      <alignment horizontal="left" vertical="center" shrinkToFit="1"/>
    </xf>
    <xf numFmtId="0" fontId="149" fillId="0" borderId="8" xfId="3" applyNumberFormat="1" applyFont="1" applyFill="1" applyBorder="1" applyAlignment="1">
      <alignment horizontal="left" vertical="center" shrinkToFit="1"/>
    </xf>
    <xf numFmtId="1" fontId="149" fillId="0" borderId="11" xfId="3" applyNumberFormat="1" applyFont="1" applyFill="1" applyBorder="1" applyAlignment="1">
      <alignment horizontal="left" vertical="center" shrinkToFit="1"/>
    </xf>
    <xf numFmtId="1" fontId="149" fillId="0" borderId="19" xfId="3" applyNumberFormat="1" applyFont="1" applyFill="1" applyBorder="1" applyAlignment="1">
      <alignment horizontal="left" vertical="center" shrinkToFit="1"/>
    </xf>
    <xf numFmtId="1" fontId="149" fillId="0" borderId="21" xfId="3" applyNumberFormat="1" applyFont="1" applyFill="1" applyBorder="1" applyAlignment="1">
      <alignment horizontal="left" vertical="center" shrinkToFit="1"/>
    </xf>
    <xf numFmtId="0" fontId="66" fillId="0" borderId="41" xfId="0" applyFont="1" applyBorder="1" applyAlignment="1">
      <alignment vertical="center"/>
    </xf>
    <xf numFmtId="0" fontId="149" fillId="0" borderId="12" xfId="3" applyNumberFormat="1" applyFont="1" applyFill="1" applyBorder="1" applyAlignment="1">
      <alignment horizontal="left" vertical="center" shrinkToFit="1"/>
    </xf>
    <xf numFmtId="0" fontId="149" fillId="0" borderId="13" xfId="3" applyNumberFormat="1" applyFont="1" applyFill="1" applyBorder="1" applyAlignment="1">
      <alignment horizontal="right" vertical="center"/>
    </xf>
    <xf numFmtId="1" fontId="149" fillId="0" borderId="13" xfId="3" applyNumberFormat="1" applyFont="1" applyFill="1" applyBorder="1" applyAlignment="1">
      <alignment horizontal="left" vertical="center" shrinkToFit="1"/>
    </xf>
    <xf numFmtId="1" fontId="149" fillId="0" borderId="14" xfId="3" applyNumberFormat="1" applyFont="1" applyFill="1" applyBorder="1" applyAlignment="1">
      <alignment horizontal="left" vertical="center" shrinkToFit="1"/>
    </xf>
    <xf numFmtId="0" fontId="149" fillId="0" borderId="13" xfId="3" applyNumberFormat="1" applyFont="1" applyFill="1" applyBorder="1" applyAlignment="1">
      <alignment horizontal="left" vertical="center" shrinkToFit="1"/>
    </xf>
    <xf numFmtId="1" fontId="149" fillId="0" borderId="36" xfId="3" applyNumberFormat="1" applyFont="1" applyFill="1" applyBorder="1" applyAlignment="1">
      <alignment horizontal="left" vertical="center" shrinkToFit="1"/>
    </xf>
    <xf numFmtId="0" fontId="149" fillId="0" borderId="24" xfId="3" applyNumberFormat="1" applyFont="1" applyFill="1" applyBorder="1" applyAlignment="1">
      <alignment horizontal="left" vertical="center" shrinkToFit="1"/>
    </xf>
    <xf numFmtId="1" fontId="149" fillId="0" borderId="35" xfId="3" applyNumberFormat="1" applyFont="1" applyFill="1" applyBorder="1" applyAlignment="1">
      <alignment horizontal="left" vertical="center" shrinkToFit="1"/>
    </xf>
    <xf numFmtId="0" fontId="149" fillId="5" borderId="18" xfId="3" applyNumberFormat="1" applyFont="1" applyFill="1" applyBorder="1" applyAlignment="1">
      <alignment horizontal="right" vertical="center"/>
    </xf>
    <xf numFmtId="1" fontId="149" fillId="5" borderId="18" xfId="3" applyNumberFormat="1" applyFont="1" applyFill="1" applyBorder="1" applyAlignment="1">
      <alignment horizontal="left" vertical="center" shrinkToFit="1"/>
    </xf>
    <xf numFmtId="0" fontId="132" fillId="0" borderId="19" xfId="0" applyFont="1" applyBorder="1" applyAlignment="1">
      <alignment vertical="center"/>
    </xf>
    <xf numFmtId="0" fontId="149" fillId="5" borderId="8" xfId="3" applyNumberFormat="1" applyFont="1" applyFill="1" applyBorder="1" applyAlignment="1">
      <alignment horizontal="right" vertical="center"/>
    </xf>
    <xf numFmtId="1" fontId="149" fillId="5" borderId="8" xfId="3" applyNumberFormat="1" applyFont="1" applyFill="1" applyBorder="1" applyAlignment="1">
      <alignment horizontal="left" vertical="center" shrinkToFit="1"/>
    </xf>
    <xf numFmtId="1" fontId="149" fillId="0" borderId="16" xfId="3" applyNumberFormat="1" applyFont="1" applyFill="1" applyBorder="1" applyAlignment="1">
      <alignment horizontal="left" vertical="center" shrinkToFit="1"/>
    </xf>
    <xf numFmtId="0" fontId="82" fillId="10" borderId="7" xfId="0" applyFont="1" applyFill="1" applyBorder="1" applyAlignment="1">
      <alignment vertical="center"/>
    </xf>
    <xf numFmtId="1" fontId="149" fillId="10" borderId="9" xfId="3" applyNumberFormat="1" applyFont="1" applyFill="1" applyBorder="1" applyAlignment="1">
      <alignment horizontal="left" vertical="center" shrinkToFit="1"/>
    </xf>
    <xf numFmtId="0" fontId="82" fillId="10" borderId="8" xfId="0" applyFont="1" applyFill="1" applyBorder="1" applyAlignment="1">
      <alignment vertical="center"/>
    </xf>
    <xf numFmtId="1" fontId="149" fillId="10" borderId="19" xfId="3" applyNumberFormat="1" applyFont="1" applyFill="1" applyBorder="1" applyAlignment="1">
      <alignment horizontal="left" vertical="center" shrinkToFit="1"/>
    </xf>
    <xf numFmtId="0" fontId="82" fillId="10" borderId="12" xfId="0" applyFont="1" applyFill="1" applyBorder="1" applyAlignment="1">
      <alignment vertical="center"/>
    </xf>
    <xf numFmtId="1" fontId="149" fillId="10" borderId="14" xfId="3" applyNumberFormat="1" applyFont="1" applyFill="1" applyBorder="1" applyAlignment="1">
      <alignment horizontal="left" vertical="center" shrinkToFit="1"/>
    </xf>
    <xf numFmtId="1" fontId="149" fillId="10" borderId="11" xfId="3" applyNumberFormat="1" applyFont="1" applyFill="1" applyBorder="1" applyAlignment="1">
      <alignment horizontal="left" vertical="center" shrinkToFit="1"/>
    </xf>
    <xf numFmtId="0" fontId="82" fillId="10" borderId="0" xfId="0" applyFont="1" applyFill="1" applyBorder="1" applyAlignment="1">
      <alignment vertical="center"/>
    </xf>
    <xf numFmtId="0" fontId="82" fillId="0" borderId="8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164" fontId="82" fillId="0" borderId="8" xfId="0" applyNumberFormat="1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2" fillId="0" borderId="11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132" fillId="0" borderId="8" xfId="0" applyFont="1" applyBorder="1" applyAlignment="1">
      <alignment vertical="center"/>
    </xf>
    <xf numFmtId="0" fontId="132" fillId="0" borderId="9" xfId="0" applyFont="1" applyBorder="1" applyAlignment="1">
      <alignment vertical="center"/>
    </xf>
    <xf numFmtId="0" fontId="82" fillId="0" borderId="3" xfId="0" applyFont="1" applyBorder="1" applyAlignment="1">
      <alignment vertical="center"/>
    </xf>
    <xf numFmtId="0" fontId="149" fillId="0" borderId="77" xfId="0" applyFont="1" applyBorder="1" applyAlignment="1">
      <alignment vertical="center"/>
    </xf>
    <xf numFmtId="0" fontId="132" fillId="0" borderId="0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149" fillId="0" borderId="0" xfId="0" applyFont="1" applyBorder="1" applyAlignment="1">
      <alignment vertical="center"/>
    </xf>
    <xf numFmtId="0" fontId="132" fillId="0" borderId="3" xfId="0" applyFont="1" applyBorder="1" applyAlignment="1">
      <alignment vertical="center"/>
    </xf>
    <xf numFmtId="0" fontId="132" fillId="0" borderId="4" xfId="0" applyFont="1" applyBorder="1" applyAlignment="1">
      <alignment vertical="center"/>
    </xf>
    <xf numFmtId="0" fontId="149" fillId="0" borderId="8" xfId="0" applyFont="1" applyBorder="1" applyAlignment="1">
      <alignment vertical="center"/>
    </xf>
    <xf numFmtId="0" fontId="82" fillId="0" borderId="38" xfId="0" applyFont="1" applyBorder="1" applyAlignment="1">
      <alignment vertical="center"/>
    </xf>
    <xf numFmtId="0" fontId="149" fillId="0" borderId="7" xfId="0" applyFont="1" applyBorder="1" applyAlignment="1">
      <alignment vertical="center"/>
    </xf>
    <xf numFmtId="0" fontId="132" fillId="0" borderId="18" xfId="0" applyFont="1" applyBorder="1" applyAlignment="1">
      <alignment vertical="center"/>
    </xf>
    <xf numFmtId="0" fontId="132" fillId="0" borderId="11" xfId="0" applyFont="1" applyBorder="1" applyAlignment="1">
      <alignment vertical="center"/>
    </xf>
    <xf numFmtId="0" fontId="149" fillId="0" borderId="23" xfId="0" applyFont="1" applyBorder="1" applyAlignment="1">
      <alignment vertical="center"/>
    </xf>
    <xf numFmtId="0" fontId="149" fillId="0" borderId="12" xfId="0" applyFont="1" applyBorder="1" applyAlignment="1">
      <alignment vertical="center"/>
    </xf>
    <xf numFmtId="0" fontId="132" fillId="0" borderId="13" xfId="0" applyFont="1" applyBorder="1" applyAlignment="1">
      <alignment vertical="center"/>
    </xf>
    <xf numFmtId="0" fontId="132" fillId="0" borderId="28" xfId="0" applyFont="1" applyBorder="1" applyAlignment="1">
      <alignment vertical="center"/>
    </xf>
    <xf numFmtId="0" fontId="132" fillId="0" borderId="30" xfId="0" applyFont="1" applyBorder="1" applyAlignment="1">
      <alignment vertical="center"/>
    </xf>
    <xf numFmtId="0" fontId="132" fillId="0" borderId="36" xfId="0" applyFont="1" applyBorder="1" applyAlignment="1">
      <alignment vertical="center"/>
    </xf>
    <xf numFmtId="0" fontId="149" fillId="0" borderId="30" xfId="0" applyFont="1" applyBorder="1" applyAlignment="1">
      <alignment vertical="center"/>
    </xf>
    <xf numFmtId="0" fontId="149" fillId="0" borderId="13" xfId="0" applyFont="1" applyBorder="1" applyAlignment="1">
      <alignment vertical="center"/>
    </xf>
    <xf numFmtId="0" fontId="132" fillId="0" borderId="31" xfId="0" applyFont="1" applyBorder="1" applyAlignment="1">
      <alignment vertical="center"/>
    </xf>
    <xf numFmtId="0" fontId="82" fillId="0" borderId="4" xfId="0" applyFont="1" applyBorder="1" applyAlignment="1">
      <alignment vertical="center"/>
    </xf>
    <xf numFmtId="0" fontId="149" fillId="0" borderId="18" xfId="0" applyFont="1" applyBorder="1" applyAlignment="1">
      <alignment vertical="center"/>
    </xf>
    <xf numFmtId="0" fontId="149" fillId="12" borderId="5" xfId="0" applyFont="1" applyFill="1" applyBorder="1" applyAlignment="1">
      <alignment vertical="center"/>
    </xf>
    <xf numFmtId="0" fontId="132" fillId="12" borderId="3" xfId="0" applyFont="1" applyFill="1" applyBorder="1" applyAlignment="1">
      <alignment vertical="center"/>
    </xf>
    <xf numFmtId="0" fontId="132" fillId="12" borderId="4" xfId="0" applyFont="1" applyFill="1" applyBorder="1" applyAlignment="1">
      <alignment vertical="center"/>
    </xf>
    <xf numFmtId="0" fontId="149" fillId="12" borderId="0" xfId="0" applyFont="1" applyFill="1" applyBorder="1" applyAlignment="1">
      <alignment vertical="center"/>
    </xf>
    <xf numFmtId="0" fontId="132" fillId="12" borderId="0" xfId="0" applyFont="1" applyFill="1" applyBorder="1" applyAlignment="1">
      <alignment vertical="center"/>
    </xf>
    <xf numFmtId="0" fontId="132" fillId="12" borderId="37" xfId="0" applyFont="1" applyFill="1" applyBorder="1" applyAlignment="1">
      <alignment vertical="center"/>
    </xf>
    <xf numFmtId="0" fontId="82" fillId="0" borderId="9" xfId="0" applyFont="1" applyBorder="1" applyAlignment="1">
      <alignment vertical="center"/>
    </xf>
    <xf numFmtId="0" fontId="66" fillId="0" borderId="9" xfId="0" applyFont="1" applyBorder="1" applyAlignment="1">
      <alignment vertical="center"/>
    </xf>
    <xf numFmtId="0" fontId="149" fillId="12" borderId="8" xfId="0" applyFont="1" applyFill="1" applyBorder="1" applyAlignment="1">
      <alignment vertical="center"/>
    </xf>
    <xf numFmtId="0" fontId="132" fillId="12" borderId="8" xfId="0" applyFont="1" applyFill="1" applyBorder="1" applyAlignment="1">
      <alignment vertical="center"/>
    </xf>
    <xf numFmtId="0" fontId="132" fillId="12" borderId="9" xfId="0" applyFont="1" applyFill="1" applyBorder="1" applyAlignment="1">
      <alignment vertical="center"/>
    </xf>
    <xf numFmtId="0" fontId="132" fillId="12" borderId="9" xfId="0" applyFont="1" applyFill="1" applyBorder="1" applyAlignment="1">
      <alignment horizontal="right" vertical="center"/>
    </xf>
    <xf numFmtId="0" fontId="82" fillId="10" borderId="23" xfId="0" applyFont="1" applyFill="1" applyBorder="1" applyAlignment="1">
      <alignment vertical="center"/>
    </xf>
    <xf numFmtId="0" fontId="149" fillId="10" borderId="0" xfId="3" applyNumberFormat="1" applyFont="1" applyFill="1" applyBorder="1" applyAlignment="1">
      <alignment horizontal="right" vertical="center"/>
    </xf>
    <xf numFmtId="0" fontId="82" fillId="10" borderId="0" xfId="0" applyFont="1" applyFill="1" applyBorder="1" applyAlignment="1">
      <alignment horizontal="left" vertical="center"/>
    </xf>
    <xf numFmtId="0" fontId="82" fillId="10" borderId="18" xfId="0" applyFont="1" applyFill="1" applyBorder="1" applyAlignment="1">
      <alignment vertical="center"/>
    </xf>
    <xf numFmtId="0" fontId="149" fillId="10" borderId="18" xfId="3" applyNumberFormat="1" applyFont="1" applyFill="1" applyBorder="1" applyAlignment="1">
      <alignment horizontal="right" vertical="center"/>
    </xf>
    <xf numFmtId="0" fontId="82" fillId="10" borderId="18" xfId="0" applyFont="1" applyFill="1" applyBorder="1" applyAlignment="1">
      <alignment horizontal="left" vertical="center"/>
    </xf>
    <xf numFmtId="164" fontId="82" fillId="10" borderId="18" xfId="0" applyNumberFormat="1" applyFont="1" applyFill="1" applyBorder="1" applyAlignment="1">
      <alignment horizontal="left" vertical="center"/>
    </xf>
    <xf numFmtId="0" fontId="82" fillId="10" borderId="20" xfId="0" applyFont="1" applyFill="1" applyBorder="1" applyAlignment="1">
      <alignment vertical="center"/>
    </xf>
    <xf numFmtId="1" fontId="149" fillId="10" borderId="21" xfId="3" applyNumberFormat="1" applyFont="1" applyFill="1" applyBorder="1" applyAlignment="1">
      <alignment horizontal="left" vertical="center" shrinkToFit="1"/>
    </xf>
    <xf numFmtId="0" fontId="149" fillId="10" borderId="8" xfId="3" applyNumberFormat="1" applyFont="1" applyFill="1" applyBorder="1" applyAlignment="1">
      <alignment horizontal="right" vertical="center"/>
    </xf>
    <xf numFmtId="164" fontId="82" fillId="10" borderId="8" xfId="0" applyNumberFormat="1" applyFont="1" applyFill="1" applyBorder="1" applyAlignment="1">
      <alignment horizontal="left" vertical="center"/>
    </xf>
    <xf numFmtId="1" fontId="149" fillId="10" borderId="37" xfId="3" applyNumberFormat="1" applyFont="1" applyFill="1" applyBorder="1" applyAlignment="1">
      <alignment horizontal="left" vertical="center" shrinkToFit="1"/>
    </xf>
    <xf numFmtId="0" fontId="82" fillId="10" borderId="8" xfId="0" applyFont="1" applyFill="1" applyBorder="1" applyAlignment="1">
      <alignment horizontal="left" vertical="center"/>
    </xf>
    <xf numFmtId="164" fontId="82" fillId="10" borderId="0" xfId="0" applyNumberFormat="1" applyFont="1" applyFill="1" applyBorder="1" applyAlignment="1">
      <alignment horizontal="left" vertical="center"/>
    </xf>
    <xf numFmtId="1" fontId="149" fillId="10" borderId="41" xfId="3" applyNumberFormat="1" applyFont="1" applyFill="1" applyBorder="1" applyAlignment="1">
      <alignment horizontal="left" vertical="center" shrinkToFit="1"/>
    </xf>
    <xf numFmtId="0" fontId="82" fillId="10" borderId="17" xfId="0" applyFont="1" applyFill="1" applyBorder="1" applyAlignment="1">
      <alignment vertical="center"/>
    </xf>
    <xf numFmtId="0" fontId="149" fillId="10" borderId="13" xfId="3" applyNumberFormat="1" applyFont="1" applyFill="1" applyBorder="1" applyAlignment="1">
      <alignment horizontal="right" vertical="center"/>
    </xf>
    <xf numFmtId="0" fontId="82" fillId="10" borderId="13" xfId="0" applyFont="1" applyFill="1" applyBorder="1" applyAlignment="1">
      <alignment horizontal="left" vertical="center"/>
    </xf>
    <xf numFmtId="0" fontId="82" fillId="10" borderId="13" xfId="0" applyFont="1" applyFill="1" applyBorder="1" applyAlignment="1">
      <alignment vertical="center"/>
    </xf>
    <xf numFmtId="164" fontId="82" fillId="10" borderId="13" xfId="0" applyNumberFormat="1" applyFont="1" applyFill="1" applyBorder="1" applyAlignment="1">
      <alignment horizontal="left" vertical="center"/>
    </xf>
    <xf numFmtId="1" fontId="149" fillId="10" borderId="16" xfId="3" applyNumberFormat="1" applyFont="1" applyFill="1" applyBorder="1" applyAlignment="1">
      <alignment horizontal="left" vertical="center" shrinkToFit="1"/>
    </xf>
    <xf numFmtId="0" fontId="129" fillId="0" borderId="8" xfId="0" applyFont="1" applyBorder="1" applyAlignment="1">
      <alignment vertical="center"/>
    </xf>
    <xf numFmtId="0" fontId="51" fillId="0" borderId="8" xfId="0" applyFont="1" applyBorder="1" applyAlignment="1">
      <alignment vertical="center"/>
    </xf>
    <xf numFmtId="0" fontId="151" fillId="0" borderId="0" xfId="0" applyFont="1" applyBorder="1" applyAlignment="1">
      <alignment vertical="center"/>
    </xf>
    <xf numFmtId="0" fontId="151" fillId="0" borderId="87" xfId="0" applyFont="1" applyBorder="1" applyAlignment="1">
      <alignment vertical="center"/>
    </xf>
    <xf numFmtId="0" fontId="151" fillId="0" borderId="10" xfId="0" applyFont="1" applyBorder="1" applyAlignment="1">
      <alignment vertical="center"/>
    </xf>
    <xf numFmtId="0" fontId="151" fillId="0" borderId="2" xfId="3" applyNumberFormat="1" applyFont="1" applyFill="1" applyBorder="1" applyAlignment="1">
      <alignment horizontal="left" vertical="center" shrinkToFit="1"/>
    </xf>
    <xf numFmtId="0" fontId="151" fillId="0" borderId="3" xfId="3" applyNumberFormat="1" applyFont="1" applyFill="1" applyBorder="1" applyAlignment="1">
      <alignment horizontal="right" vertical="center"/>
    </xf>
    <xf numFmtId="2" fontId="151" fillId="0" borderId="3" xfId="3" applyNumberFormat="1" applyFont="1" applyFill="1" applyBorder="1" applyAlignment="1">
      <alignment horizontal="left" vertical="center" shrinkToFit="1"/>
    </xf>
    <xf numFmtId="1" fontId="151" fillId="0" borderId="4" xfId="3" applyNumberFormat="1" applyFont="1" applyFill="1" applyBorder="1" applyAlignment="1">
      <alignment horizontal="left" vertical="center" shrinkToFit="1"/>
    </xf>
    <xf numFmtId="0" fontId="151" fillId="0" borderId="10" xfId="3" applyNumberFormat="1" applyFont="1" applyFill="1" applyBorder="1" applyAlignment="1">
      <alignment horizontal="left" vertical="center" shrinkToFit="1"/>
    </xf>
    <xf numFmtId="0" fontId="151" fillId="0" borderId="18" xfId="3" applyNumberFormat="1" applyFont="1" applyFill="1" applyBorder="1" applyAlignment="1">
      <alignment horizontal="right" vertical="center"/>
    </xf>
    <xf numFmtId="2" fontId="151" fillId="0" borderId="18" xfId="3" applyNumberFormat="1" applyFont="1" applyFill="1" applyBorder="1" applyAlignment="1">
      <alignment horizontal="left" vertical="center" shrinkToFit="1"/>
    </xf>
    <xf numFmtId="1" fontId="151" fillId="0" borderId="9" xfId="3" applyNumberFormat="1" applyFont="1" applyFill="1" applyBorder="1" applyAlignment="1">
      <alignment horizontal="left" vertical="center" shrinkToFit="1"/>
    </xf>
    <xf numFmtId="0" fontId="151" fillId="0" borderId="8" xfId="3" applyNumberFormat="1" applyFont="1" applyFill="1" applyBorder="1" applyAlignment="1">
      <alignment horizontal="right" vertical="center"/>
    </xf>
    <xf numFmtId="2" fontId="132" fillId="0" borderId="8" xfId="0" applyNumberFormat="1" applyFont="1" applyBorder="1" applyAlignment="1">
      <alignment horizontal="left" vertical="center"/>
    </xf>
    <xf numFmtId="1" fontId="151" fillId="0" borderId="11" xfId="3" applyNumberFormat="1" applyFont="1" applyFill="1" applyBorder="1" applyAlignment="1">
      <alignment horizontal="left" vertical="center" shrinkToFit="1"/>
    </xf>
    <xf numFmtId="0" fontId="151" fillId="0" borderId="7" xfId="3" applyNumberFormat="1" applyFont="1" applyFill="1" applyBorder="1" applyAlignment="1">
      <alignment horizontal="left" vertical="center" shrinkToFit="1"/>
    </xf>
    <xf numFmtId="2" fontId="151" fillId="0" borderId="8" xfId="3" applyNumberFormat="1" applyFont="1" applyFill="1" applyBorder="1" applyAlignment="1">
      <alignment horizontal="left" vertical="center" shrinkToFit="1"/>
    </xf>
    <xf numFmtId="0" fontId="151" fillId="0" borderId="20" xfId="3" applyNumberFormat="1" applyFont="1" applyFill="1" applyBorder="1" applyAlignment="1">
      <alignment horizontal="left" vertical="center" shrinkToFit="1"/>
    </xf>
    <xf numFmtId="1" fontId="151" fillId="0" borderId="19" xfId="3" applyNumberFormat="1" applyFont="1" applyFill="1" applyBorder="1" applyAlignment="1">
      <alignment horizontal="left" vertical="center" shrinkToFit="1"/>
    </xf>
    <xf numFmtId="2" fontId="132" fillId="0" borderId="18" xfId="0" applyNumberFormat="1" applyFont="1" applyBorder="1" applyAlignment="1">
      <alignment horizontal="left" vertical="center"/>
    </xf>
    <xf numFmtId="0" fontId="151" fillId="0" borderId="17" xfId="3" applyNumberFormat="1" applyFont="1" applyFill="1" applyBorder="1" applyAlignment="1">
      <alignment horizontal="left" vertical="center" shrinkToFit="1"/>
    </xf>
    <xf numFmtId="0" fontId="151" fillId="0" borderId="26" xfId="3" applyNumberFormat="1" applyFont="1" applyFill="1" applyBorder="1" applyAlignment="1">
      <alignment horizontal="right" vertical="center"/>
    </xf>
    <xf numFmtId="2" fontId="151" fillId="0" borderId="26" xfId="3" applyNumberFormat="1" applyFont="1" applyFill="1" applyBorder="1" applyAlignment="1">
      <alignment horizontal="left" vertical="center" shrinkToFit="1"/>
    </xf>
    <xf numFmtId="164" fontId="151" fillId="0" borderId="18" xfId="3" applyNumberFormat="1" applyFont="1" applyFill="1" applyBorder="1" applyAlignment="1">
      <alignment horizontal="left" vertical="center" shrinkToFit="1"/>
    </xf>
    <xf numFmtId="1" fontId="151" fillId="0" borderId="27" xfId="3" applyNumberFormat="1" applyFont="1" applyFill="1" applyBorder="1" applyAlignment="1">
      <alignment horizontal="left" vertical="center" shrinkToFit="1"/>
    </xf>
    <xf numFmtId="164" fontId="151" fillId="0" borderId="8" xfId="3" applyNumberFormat="1" applyFont="1" applyFill="1" applyBorder="1" applyAlignment="1">
      <alignment horizontal="left" vertical="center" shrinkToFit="1"/>
    </xf>
    <xf numFmtId="0" fontId="151" fillId="0" borderId="33" xfId="3" applyNumberFormat="1" applyFont="1" applyFill="1" applyBorder="1" applyAlignment="1">
      <alignment horizontal="left" vertical="center" shrinkToFit="1"/>
    </xf>
    <xf numFmtId="164" fontId="151" fillId="0" borderId="26" xfId="3" applyNumberFormat="1" applyFont="1" applyFill="1" applyBorder="1" applyAlignment="1">
      <alignment horizontal="left" vertical="center" shrinkToFit="1"/>
    </xf>
    <xf numFmtId="0" fontId="132" fillId="0" borderId="10" xfId="0" applyFont="1" applyBorder="1" applyAlignment="1">
      <alignment vertical="center"/>
    </xf>
    <xf numFmtId="0" fontId="151" fillId="0" borderId="12" xfId="3" applyNumberFormat="1" applyFont="1" applyFill="1" applyBorder="1" applyAlignment="1">
      <alignment horizontal="left" vertical="center" shrinkToFit="1"/>
    </xf>
    <xf numFmtId="0" fontId="151" fillId="0" borderId="13" xfId="3" applyNumberFormat="1" applyFont="1" applyFill="1" applyBorder="1" applyAlignment="1">
      <alignment horizontal="right" vertical="center"/>
    </xf>
    <xf numFmtId="2" fontId="151" fillId="0" borderId="13" xfId="3" applyNumberFormat="1" applyFont="1" applyFill="1" applyBorder="1" applyAlignment="1">
      <alignment horizontal="left" vertical="center" shrinkToFit="1"/>
    </xf>
    <xf numFmtId="1" fontId="151" fillId="0" borderId="14" xfId="3" applyNumberFormat="1" applyFont="1" applyFill="1" applyBorder="1" applyAlignment="1">
      <alignment horizontal="left" vertical="center" shrinkToFit="1"/>
    </xf>
    <xf numFmtId="0" fontId="151" fillId="0" borderId="15" xfId="3" applyNumberFormat="1" applyFont="1" applyFill="1" applyBorder="1" applyAlignment="1">
      <alignment horizontal="left" vertical="center" shrinkToFit="1"/>
    </xf>
    <xf numFmtId="164" fontId="151" fillId="0" borderId="13" xfId="3" applyNumberFormat="1" applyFont="1" applyFill="1" applyBorder="1" applyAlignment="1">
      <alignment horizontal="left" vertical="center" shrinkToFit="1"/>
    </xf>
    <xf numFmtId="0" fontId="132" fillId="0" borderId="15" xfId="0" applyFont="1" applyBorder="1" applyAlignment="1">
      <alignment vertical="center"/>
    </xf>
    <xf numFmtId="0" fontId="132" fillId="0" borderId="16" xfId="0" applyFont="1" applyBorder="1" applyAlignment="1">
      <alignment vertical="center"/>
    </xf>
    <xf numFmtId="0" fontId="151" fillId="0" borderId="22" xfId="3" applyNumberFormat="1" applyFont="1" applyFill="1" applyBorder="1" applyAlignment="1">
      <alignment horizontal="left" vertical="center" shrinkToFit="1"/>
    </xf>
    <xf numFmtId="0" fontId="151" fillId="0" borderId="24" xfId="3" applyNumberFormat="1" applyFont="1" applyFill="1" applyBorder="1" applyAlignment="1">
      <alignment horizontal="right" vertical="center"/>
    </xf>
    <xf numFmtId="164" fontId="151" fillId="0" borderId="24" xfId="3" applyNumberFormat="1" applyFont="1" applyFill="1" applyBorder="1" applyAlignment="1">
      <alignment horizontal="left" vertical="center" shrinkToFit="1"/>
    </xf>
    <xf numFmtId="1" fontId="151" fillId="5" borderId="35" xfId="3" applyNumberFormat="1" applyFont="1" applyFill="1" applyBorder="1" applyAlignment="1">
      <alignment horizontal="left" vertical="center" shrinkToFit="1"/>
    </xf>
    <xf numFmtId="0" fontId="151" fillId="0" borderId="5" xfId="3" applyNumberFormat="1" applyFont="1" applyFill="1" applyBorder="1" applyAlignment="1">
      <alignment horizontal="left" vertical="center" wrapText="1" shrinkToFit="1"/>
    </xf>
    <xf numFmtId="164" fontId="151" fillId="0" borderId="3" xfId="3" applyNumberFormat="1" applyFont="1" applyFill="1" applyBorder="1" applyAlignment="1">
      <alignment horizontal="left" vertical="center" shrinkToFit="1"/>
    </xf>
    <xf numFmtId="1" fontId="151" fillId="0" borderId="35" xfId="3" applyNumberFormat="1" applyFont="1" applyFill="1" applyBorder="1" applyAlignment="1">
      <alignment horizontal="left" vertical="center" shrinkToFit="1"/>
    </xf>
    <xf numFmtId="0" fontId="151" fillId="0" borderId="5" xfId="3" applyNumberFormat="1" applyFont="1" applyFill="1" applyBorder="1" applyAlignment="1">
      <alignment horizontal="left" vertical="center" shrinkToFit="1"/>
    </xf>
    <xf numFmtId="0" fontId="132" fillId="0" borderId="5" xfId="0" applyFont="1" applyBorder="1" applyAlignment="1">
      <alignment vertical="center"/>
    </xf>
    <xf numFmtId="1" fontId="151" fillId="0" borderId="6" xfId="3" applyNumberFormat="1" applyFont="1" applyFill="1" applyBorder="1" applyAlignment="1">
      <alignment horizontal="left" vertical="center" shrinkToFit="1"/>
    </xf>
    <xf numFmtId="0" fontId="151" fillId="0" borderId="30" xfId="3" applyNumberFormat="1" applyFont="1" applyFill="1" applyBorder="1" applyAlignment="1">
      <alignment horizontal="left" vertical="center" shrinkToFit="1"/>
    </xf>
    <xf numFmtId="0" fontId="151" fillId="0" borderId="30" xfId="3" applyNumberFormat="1" applyFont="1" applyFill="1" applyBorder="1" applyAlignment="1">
      <alignment horizontal="right" vertical="center"/>
    </xf>
    <xf numFmtId="164" fontId="151" fillId="5" borderId="30" xfId="3" applyNumberFormat="1" applyFont="1" applyFill="1" applyBorder="1" applyAlignment="1">
      <alignment horizontal="left" vertical="center" shrinkToFit="1"/>
    </xf>
    <xf numFmtId="0" fontId="151" fillId="0" borderId="29" xfId="3" applyNumberFormat="1" applyFont="1" applyFill="1" applyBorder="1" applyAlignment="1">
      <alignment horizontal="left" vertical="center" shrinkToFit="1"/>
    </xf>
    <xf numFmtId="164" fontId="151" fillId="0" borderId="30" xfId="3" applyNumberFormat="1" applyFont="1" applyFill="1" applyBorder="1" applyAlignment="1">
      <alignment horizontal="left" vertical="center" shrinkToFit="1"/>
    </xf>
    <xf numFmtId="1" fontId="151" fillId="0" borderId="31" xfId="3" applyNumberFormat="1" applyFont="1" applyFill="1" applyBorder="1" applyAlignment="1">
      <alignment horizontal="left" vertical="center" shrinkToFit="1"/>
    </xf>
    <xf numFmtId="0" fontId="132" fillId="0" borderId="23" xfId="0" applyFont="1" applyBorder="1" applyAlignment="1">
      <alignment vertical="center"/>
    </xf>
    <xf numFmtId="0" fontId="151" fillId="0" borderId="0" xfId="3" applyNumberFormat="1" applyFont="1" applyFill="1" applyBorder="1" applyAlignment="1">
      <alignment horizontal="right" vertical="center"/>
    </xf>
    <xf numFmtId="164" fontId="132" fillId="0" borderId="0" xfId="0" applyNumberFormat="1" applyFont="1" applyBorder="1" applyAlignment="1">
      <alignment horizontal="left" vertical="center"/>
    </xf>
    <xf numFmtId="164" fontId="132" fillId="0" borderId="8" xfId="0" applyNumberFormat="1" applyFont="1" applyBorder="1" applyAlignment="1">
      <alignment horizontal="left" vertical="center"/>
    </xf>
    <xf numFmtId="1" fontId="151" fillId="0" borderId="28" xfId="3" applyNumberFormat="1" applyFont="1" applyFill="1" applyBorder="1" applyAlignment="1">
      <alignment horizontal="left" vertical="center" shrinkToFit="1"/>
    </xf>
    <xf numFmtId="0" fontId="132" fillId="0" borderId="7" xfId="0" applyFont="1" applyBorder="1" applyAlignment="1">
      <alignment vertical="center"/>
    </xf>
    <xf numFmtId="0" fontId="132" fillId="0" borderId="43" xfId="0" applyFont="1" applyBorder="1" applyAlignment="1">
      <alignment vertical="center"/>
    </xf>
    <xf numFmtId="164" fontId="132" fillId="0" borderId="30" xfId="0" applyNumberFormat="1" applyFont="1" applyBorder="1" applyAlignment="1">
      <alignment horizontal="left" vertical="center"/>
    </xf>
    <xf numFmtId="1" fontId="151" fillId="0" borderId="36" xfId="3" applyNumberFormat="1" applyFont="1" applyFill="1" applyBorder="1" applyAlignment="1">
      <alignment horizontal="left" vertical="center" shrinkToFit="1"/>
    </xf>
    <xf numFmtId="2" fontId="132" fillId="0" borderId="30" xfId="0" applyNumberFormat="1" applyFont="1" applyBorder="1" applyAlignment="1">
      <alignment horizontal="left" vertical="center"/>
    </xf>
    <xf numFmtId="0" fontId="132" fillId="0" borderId="44" xfId="0" applyFont="1" applyBorder="1" applyAlignment="1">
      <alignment vertical="center"/>
    </xf>
    <xf numFmtId="1" fontId="151" fillId="0" borderId="38" xfId="3" applyNumberFormat="1" applyFont="1" applyFill="1" applyBorder="1" applyAlignment="1">
      <alignment horizontal="left" vertical="center" shrinkToFit="1"/>
    </xf>
    <xf numFmtId="164" fontId="132" fillId="0" borderId="13" xfId="0" applyNumberFormat="1" applyFont="1" applyBorder="1" applyAlignment="1">
      <alignment horizontal="left" vertical="center"/>
    </xf>
    <xf numFmtId="0" fontId="132" fillId="0" borderId="14" xfId="0" applyFont="1" applyBorder="1" applyAlignment="1">
      <alignment vertical="center"/>
    </xf>
    <xf numFmtId="0" fontId="132" fillId="0" borderId="13" xfId="0" applyFont="1" applyBorder="1" applyAlignment="1">
      <alignment horizontal="left" vertical="center"/>
    </xf>
    <xf numFmtId="1" fontId="151" fillId="0" borderId="16" xfId="3" applyNumberFormat="1" applyFont="1" applyFill="1" applyBorder="1" applyAlignment="1">
      <alignment horizontal="left" vertical="center" shrinkToFit="1"/>
    </xf>
    <xf numFmtId="0" fontId="132" fillId="0" borderId="2" xfId="0" applyFont="1" applyBorder="1" applyAlignment="1">
      <alignment vertical="center"/>
    </xf>
    <xf numFmtId="164" fontId="132" fillId="0" borderId="3" xfId="0" applyNumberFormat="1" applyFont="1" applyBorder="1" applyAlignment="1">
      <alignment horizontal="left" vertical="center"/>
    </xf>
    <xf numFmtId="164" fontId="132" fillId="0" borderId="18" xfId="0" applyNumberFormat="1" applyFont="1" applyBorder="1" applyAlignment="1">
      <alignment horizontal="left" vertical="center"/>
    </xf>
    <xf numFmtId="1" fontId="151" fillId="5" borderId="21" xfId="3" applyNumberFormat="1" applyFont="1" applyFill="1" applyBorder="1" applyAlignment="1">
      <alignment horizontal="left" vertical="center" shrinkToFit="1"/>
    </xf>
    <xf numFmtId="0" fontId="132" fillId="10" borderId="12" xfId="0" applyFont="1" applyFill="1" applyBorder="1" applyAlignment="1">
      <alignment vertical="center"/>
    </xf>
    <xf numFmtId="1" fontId="151" fillId="5" borderId="14" xfId="3" applyNumberFormat="1" applyFont="1" applyFill="1" applyBorder="1" applyAlignment="1">
      <alignment horizontal="left" vertical="center" shrinkToFit="1"/>
    </xf>
    <xf numFmtId="0" fontId="132" fillId="0" borderId="86" xfId="0" applyFont="1" applyBorder="1" applyAlignment="1">
      <alignment vertical="center"/>
    </xf>
    <xf numFmtId="0" fontId="151" fillId="0" borderId="86" xfId="3" applyNumberFormat="1" applyFont="1" applyFill="1" applyBorder="1" applyAlignment="1">
      <alignment horizontal="right" vertical="center"/>
    </xf>
    <xf numFmtId="164" fontId="132" fillId="0" borderId="86" xfId="0" applyNumberFormat="1" applyFont="1" applyBorder="1" applyAlignment="1">
      <alignment horizontal="left" vertical="center"/>
    </xf>
    <xf numFmtId="0" fontId="132" fillId="0" borderId="0" xfId="0" applyFont="1" applyBorder="1" applyAlignment="1">
      <alignment horizontal="left" vertical="center"/>
    </xf>
    <xf numFmtId="0" fontId="132" fillId="0" borderId="35" xfId="0" applyFont="1" applyBorder="1" applyAlignment="1">
      <alignment vertical="center"/>
    </xf>
    <xf numFmtId="0" fontId="132" fillId="0" borderId="8" xfId="0" applyFont="1" applyBorder="1" applyAlignment="1">
      <alignment horizontal="left" vertical="center"/>
    </xf>
    <xf numFmtId="0" fontId="132" fillId="0" borderId="37" xfId="0" applyFont="1" applyBorder="1" applyAlignment="1">
      <alignment vertical="center"/>
    </xf>
    <xf numFmtId="0" fontId="132" fillId="0" borderId="18" xfId="0" applyFont="1" applyBorder="1" applyAlignment="1">
      <alignment horizontal="left" vertical="center"/>
    </xf>
    <xf numFmtId="0" fontId="132" fillId="0" borderId="41" xfId="0" applyFont="1" applyBorder="1" applyAlignment="1">
      <alignment vertical="center"/>
    </xf>
    <xf numFmtId="0" fontId="132" fillId="10" borderId="25" xfId="0" applyFont="1" applyFill="1" applyBorder="1" applyAlignment="1">
      <alignment vertical="center"/>
    </xf>
    <xf numFmtId="0" fontId="151" fillId="0" borderId="47" xfId="3" applyNumberFormat="1" applyFont="1" applyFill="1" applyBorder="1" applyAlignment="1">
      <alignment horizontal="right" vertical="center"/>
    </xf>
    <xf numFmtId="0" fontId="132" fillId="0" borderId="47" xfId="0" applyFont="1" applyBorder="1" applyAlignment="1">
      <alignment horizontal="left" vertical="center"/>
    </xf>
    <xf numFmtId="0" fontId="132" fillId="0" borderId="48" xfId="0" applyFont="1" applyBorder="1" applyAlignment="1">
      <alignment vertical="center"/>
    </xf>
    <xf numFmtId="0" fontId="132" fillId="10" borderId="49" xfId="0" applyFont="1" applyFill="1" applyBorder="1" applyAlignment="1">
      <alignment vertical="center"/>
    </xf>
    <xf numFmtId="0" fontId="132" fillId="10" borderId="47" xfId="0" applyFont="1" applyFill="1" applyBorder="1" applyAlignment="1">
      <alignment vertical="center"/>
    </xf>
    <xf numFmtId="0" fontId="132" fillId="0" borderId="50" xfId="0" applyFont="1" applyBorder="1" applyAlignment="1">
      <alignment vertical="center"/>
    </xf>
    <xf numFmtId="0" fontId="118" fillId="0" borderId="35" xfId="0" applyFont="1" applyBorder="1" applyAlignment="1">
      <alignment vertical="center"/>
    </xf>
    <xf numFmtId="0" fontId="118" fillId="0" borderId="9" xfId="0" applyFont="1" applyBorder="1" applyAlignment="1">
      <alignment vertical="center"/>
    </xf>
    <xf numFmtId="0" fontId="118" fillId="0" borderId="28" xfId="0" applyFont="1" applyBorder="1" applyAlignment="1">
      <alignment vertical="center"/>
    </xf>
    <xf numFmtId="0" fontId="118" fillId="0" borderId="48" xfId="0" applyFont="1" applyBorder="1" applyAlignment="1">
      <alignment vertical="center"/>
    </xf>
    <xf numFmtId="0" fontId="85" fillId="0" borderId="11" xfId="0" applyFont="1" applyBorder="1" applyAlignment="1">
      <alignment vertical="center"/>
    </xf>
    <xf numFmtId="0" fontId="85" fillId="0" borderId="31" xfId="0" applyFont="1" applyBorder="1" applyAlignment="1">
      <alignment vertical="center"/>
    </xf>
    <xf numFmtId="0" fontId="132" fillId="10" borderId="2" xfId="0" applyFont="1" applyFill="1" applyBorder="1" applyAlignment="1">
      <alignment vertical="center"/>
    </xf>
    <xf numFmtId="1" fontId="151" fillId="10" borderId="35" xfId="3" applyNumberFormat="1" applyFont="1" applyFill="1" applyBorder="1" applyAlignment="1">
      <alignment horizontal="left" vertical="center" shrinkToFit="1"/>
    </xf>
    <xf numFmtId="0" fontId="132" fillId="10" borderId="5" xfId="0" applyFont="1" applyFill="1" applyBorder="1" applyAlignment="1">
      <alignment vertical="center"/>
    </xf>
    <xf numFmtId="1" fontId="151" fillId="10" borderId="4" xfId="3" applyNumberFormat="1" applyFont="1" applyFill="1" applyBorder="1" applyAlignment="1">
      <alignment horizontal="left" vertical="center" shrinkToFit="1"/>
    </xf>
    <xf numFmtId="0" fontId="132" fillId="10" borderId="0" xfId="0" applyFont="1" applyFill="1" applyBorder="1" applyAlignment="1">
      <alignment vertical="center"/>
    </xf>
    <xf numFmtId="1" fontId="151" fillId="10" borderId="38" xfId="3" applyNumberFormat="1" applyFont="1" applyFill="1" applyBorder="1" applyAlignment="1">
      <alignment horizontal="left" vertical="center" shrinkToFit="1"/>
    </xf>
    <xf numFmtId="0" fontId="132" fillId="10" borderId="7" xfId="0" applyFont="1" applyFill="1" applyBorder="1" applyAlignment="1">
      <alignment vertical="center"/>
    </xf>
    <xf numFmtId="1" fontId="151" fillId="10" borderId="9" xfId="3" applyNumberFormat="1" applyFont="1" applyFill="1" applyBorder="1" applyAlignment="1">
      <alignment horizontal="left" vertical="center" shrinkToFit="1"/>
    </xf>
    <xf numFmtId="0" fontId="132" fillId="10" borderId="8" xfId="0" applyFont="1" applyFill="1" applyBorder="1" applyAlignment="1">
      <alignment vertical="center"/>
    </xf>
    <xf numFmtId="1" fontId="151" fillId="10" borderId="19" xfId="3" applyNumberFormat="1" applyFont="1" applyFill="1" applyBorder="1" applyAlignment="1">
      <alignment horizontal="left" vertical="center" shrinkToFit="1"/>
    </xf>
    <xf numFmtId="0" fontId="132" fillId="10" borderId="10" xfId="0" applyFont="1" applyFill="1" applyBorder="1" applyAlignment="1">
      <alignment vertical="center"/>
    </xf>
    <xf numFmtId="1" fontId="151" fillId="10" borderId="11" xfId="3" applyNumberFormat="1" applyFont="1" applyFill="1" applyBorder="1" applyAlignment="1">
      <alignment horizontal="left" vertical="center" shrinkToFit="1"/>
    </xf>
    <xf numFmtId="1" fontId="151" fillId="10" borderId="14" xfId="3" applyNumberFormat="1" applyFont="1" applyFill="1" applyBorder="1" applyAlignment="1">
      <alignment horizontal="left" vertical="center" shrinkToFit="1"/>
    </xf>
    <xf numFmtId="0" fontId="16" fillId="0" borderId="3" xfId="3" applyNumberFormat="1" applyFont="1" applyFill="1" applyBorder="1" applyAlignment="1">
      <alignment horizontal="left" vertical="center" shrinkToFit="1"/>
    </xf>
    <xf numFmtId="0" fontId="16" fillId="0" borderId="8" xfId="3" applyNumberFormat="1" applyFont="1" applyFill="1" applyBorder="1" applyAlignment="1">
      <alignment horizontal="left" vertical="center" shrinkToFit="1"/>
    </xf>
    <xf numFmtId="0" fontId="16" fillId="0" borderId="13" xfId="3" applyNumberFormat="1" applyFont="1" applyFill="1" applyBorder="1" applyAlignment="1">
      <alignment horizontal="left" vertical="center" shrinkToFit="1"/>
    </xf>
    <xf numFmtId="0" fontId="16" fillId="0" borderId="7" xfId="3" applyNumberFormat="1" applyFont="1" applyFill="1" applyBorder="1" applyAlignment="1">
      <alignment horizontal="left" vertical="center" shrinkToFit="1"/>
    </xf>
    <xf numFmtId="0" fontId="16" fillId="0" borderId="12" xfId="3" applyNumberFormat="1" applyFont="1" applyFill="1" applyBorder="1" applyAlignment="1">
      <alignment horizontal="left" vertical="center" shrinkToFit="1"/>
    </xf>
    <xf numFmtId="0" fontId="118" fillId="0" borderId="0" xfId="0" applyFont="1" applyBorder="1" applyAlignment="1">
      <alignment vertical="center"/>
    </xf>
    <xf numFmtId="0" fontId="118" fillId="0" borderId="8" xfId="0" applyFont="1" applyBorder="1" applyAlignment="1">
      <alignment vertical="center"/>
    </xf>
    <xf numFmtId="0" fontId="118" fillId="0" borderId="23" xfId="0" applyFont="1" applyBorder="1" applyAlignment="1">
      <alignment vertical="center"/>
    </xf>
    <xf numFmtId="0" fontId="118" fillId="0" borderId="7" xfId="0" applyFont="1" applyBorder="1" applyAlignment="1">
      <alignment vertical="center"/>
    </xf>
    <xf numFmtId="0" fontId="101" fillId="0" borderId="68" xfId="0" applyFont="1" applyBorder="1" applyAlignment="1">
      <alignment horizontal="center" vertical="center"/>
    </xf>
    <xf numFmtId="0" fontId="143" fillId="0" borderId="40" xfId="0" applyFont="1" applyBorder="1" applyAlignment="1">
      <alignment horizontal="center" vertical="center"/>
    </xf>
    <xf numFmtId="0" fontId="101" fillId="0" borderId="62" xfId="0" applyFont="1" applyBorder="1" applyAlignment="1">
      <alignment horizontal="center" vertical="center"/>
    </xf>
    <xf numFmtId="0" fontId="121" fillId="0" borderId="40" xfId="0" applyFont="1" applyBorder="1" applyAlignment="1">
      <alignment horizontal="center" vertical="center"/>
    </xf>
    <xf numFmtId="0" fontId="101" fillId="0" borderId="83" xfId="0" applyFont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01" fillId="0" borderId="40" xfId="0" applyFont="1" applyBorder="1" applyAlignment="1">
      <alignment horizontal="center" vertical="center"/>
    </xf>
    <xf numFmtId="0" fontId="121" fillId="0" borderId="72" xfId="0" applyFont="1" applyBorder="1" applyAlignment="1">
      <alignment horizontal="center" vertical="center"/>
    </xf>
    <xf numFmtId="0" fontId="101" fillId="0" borderId="73" xfId="0" applyFont="1" applyBorder="1" applyAlignment="1">
      <alignment horizontal="center" vertical="center"/>
    </xf>
    <xf numFmtId="0" fontId="101" fillId="0" borderId="72" xfId="0" applyFont="1" applyBorder="1" applyAlignment="1">
      <alignment horizontal="center" vertical="center"/>
    </xf>
    <xf numFmtId="0" fontId="101" fillId="0" borderId="70" xfId="0" applyFont="1" applyBorder="1" applyAlignment="1">
      <alignment horizontal="center" vertical="center"/>
    </xf>
    <xf numFmtId="0" fontId="103" fillId="5" borderId="106" xfId="0" applyFont="1" applyFill="1" applyBorder="1" applyAlignment="1">
      <alignment horizontal="center" vertical="center"/>
    </xf>
    <xf numFmtId="0" fontId="103" fillId="5" borderId="107" xfId="0" applyFont="1" applyFill="1" applyBorder="1" applyAlignment="1">
      <alignment horizontal="center" vertical="center"/>
    </xf>
    <xf numFmtId="3" fontId="1" fillId="0" borderId="0" xfId="3" applyNumberFormat="1" applyFont="1" applyFill="1" applyBorder="1" applyAlignment="1">
      <alignment horizontal="center" vertical="center" shrinkToFit="1"/>
    </xf>
    <xf numFmtId="0" fontId="3" fillId="0" borderId="0" xfId="3" applyNumberFormat="1" applyFont="1" applyFill="1" applyBorder="1" applyAlignment="1">
      <alignment horizontal="center" vertical="center" wrapText="1" shrinkToFit="1"/>
    </xf>
    <xf numFmtId="0" fontId="2" fillId="0" borderId="0" xfId="3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Border="1" applyAlignment="1">
      <alignment horizontal="center" vertical="center" wrapText="1"/>
    </xf>
    <xf numFmtId="0" fontId="2" fillId="4" borderId="1" xfId="3" applyNumberFormat="1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10" fillId="0" borderId="0" xfId="3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 shrinkToFit="1"/>
    </xf>
    <xf numFmtId="3" fontId="12" fillId="0" borderId="2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8" fillId="0" borderId="0" xfId="3" applyNumberFormat="1" applyFont="1" applyFill="1" applyBorder="1" applyAlignment="1">
      <alignment horizontal="center" shrinkToFit="1"/>
    </xf>
    <xf numFmtId="0" fontId="19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wrapText="1" shrinkToFit="1"/>
    </xf>
    <xf numFmtId="3" fontId="29" fillId="0" borderId="0" xfId="3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0" fontId="8" fillId="0" borderId="0" xfId="3" applyNumberFormat="1" applyFont="1" applyFill="1" applyBorder="1" applyAlignment="1">
      <alignment horizontal="center" vertical="center" wrapText="1"/>
    </xf>
    <xf numFmtId="0" fontId="49" fillId="0" borderId="0" xfId="3" applyNumberFormat="1" applyFont="1" applyFill="1" applyBorder="1" applyAlignment="1">
      <alignment horizontal="center" wrapText="1" shrinkToFit="1"/>
    </xf>
    <xf numFmtId="3" fontId="50" fillId="0" borderId="0" xfId="0" applyNumberFormat="1" applyFont="1" applyBorder="1" applyAlignment="1">
      <alignment horizontal="center" vertical="center" wrapText="1"/>
    </xf>
    <xf numFmtId="0" fontId="51" fillId="0" borderId="0" xfId="3" applyNumberFormat="1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0" fillId="0" borderId="1" xfId="3" applyNumberFormat="1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left" vertical="center" shrinkToFit="1"/>
    </xf>
    <xf numFmtId="0" fontId="46" fillId="0" borderId="4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3" fontId="57" fillId="0" borderId="46" xfId="3" applyNumberFormat="1" applyFont="1" applyFill="1" applyBorder="1" applyAlignment="1">
      <alignment horizontal="center" vertical="center" shrinkToFit="1"/>
    </xf>
    <xf numFmtId="0" fontId="2" fillId="4" borderId="1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wrapText="1"/>
    </xf>
    <xf numFmtId="3" fontId="61" fillId="0" borderId="0" xfId="3" applyNumberFormat="1" applyFont="1" applyFill="1" applyBorder="1" applyAlignment="1">
      <alignment horizontal="center" vertical="center" shrinkToFit="1"/>
    </xf>
    <xf numFmtId="0" fontId="2" fillId="0" borderId="0" xfId="3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36" fillId="4" borderId="51" xfId="3" applyNumberFormat="1" applyFont="1" applyFill="1" applyBorder="1" applyAlignment="1">
      <alignment horizontal="center" vertical="center" wrapText="1" shrinkToFit="1"/>
    </xf>
    <xf numFmtId="0" fontId="36" fillId="4" borderId="1" xfId="3" applyNumberFormat="1" applyFont="1" applyFill="1" applyBorder="1" applyAlignment="1">
      <alignment horizontal="center" vertical="center" wrapText="1" shrinkToFit="1"/>
    </xf>
    <xf numFmtId="0" fontId="69" fillId="0" borderId="24" xfId="0" applyFont="1" applyBorder="1" applyAlignment="1">
      <alignment horizontal="center" vertical="center"/>
    </xf>
    <xf numFmtId="17" fontId="77" fillId="0" borderId="24" xfId="0" applyNumberFormat="1" applyFont="1" applyBorder="1" applyAlignment="1">
      <alignment vertical="center"/>
    </xf>
    <xf numFmtId="1" fontId="69" fillId="5" borderId="0" xfId="3" applyNumberFormat="1" applyFont="1" applyFill="1" applyBorder="1" applyAlignment="1">
      <alignment horizontal="center" vertical="center" wrapText="1" shrinkToFit="1"/>
    </xf>
    <xf numFmtId="0" fontId="49" fillId="0" borderId="0" xfId="3" applyNumberFormat="1" applyFont="1" applyFill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center" vertical="center" wrapText="1"/>
    </xf>
    <xf numFmtId="3" fontId="83" fillId="0" borderId="0" xfId="3" applyNumberFormat="1" applyFont="1" applyFill="1" applyBorder="1" applyAlignment="1">
      <alignment horizontal="center" vertical="center" shrinkToFit="1"/>
    </xf>
    <xf numFmtId="0" fontId="84" fillId="0" borderId="0" xfId="3" applyNumberFormat="1" applyFont="1" applyFill="1" applyBorder="1" applyAlignment="1">
      <alignment horizontal="center" vertical="center" wrapText="1"/>
    </xf>
    <xf numFmtId="3" fontId="86" fillId="0" borderId="0" xfId="3" applyNumberFormat="1" applyFont="1" applyFill="1" applyBorder="1" applyAlignment="1">
      <alignment horizontal="center" vertical="center" wrapText="1"/>
    </xf>
    <xf numFmtId="0" fontId="84" fillId="4" borderId="1" xfId="3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" fontId="46" fillId="0" borderId="0" xfId="3" applyNumberFormat="1" applyFont="1" applyFill="1" applyBorder="1" applyAlignment="1">
      <alignment horizontal="center" vertical="center" shrinkToFit="1"/>
    </xf>
    <xf numFmtId="0" fontId="41" fillId="0" borderId="60" xfId="0" applyFont="1" applyBorder="1" applyAlignment="1">
      <alignment horizontal="center" vertical="center"/>
    </xf>
    <xf numFmtId="1" fontId="91" fillId="0" borderId="1" xfId="3" applyNumberFormat="1" applyFont="1" applyFill="1" applyBorder="1" applyAlignment="1">
      <alignment horizontal="center" vertical="center" shrinkToFit="1"/>
    </xf>
    <xf numFmtId="3" fontId="153" fillId="0" borderId="0" xfId="3" applyNumberFormat="1" applyFont="1" applyFill="1" applyBorder="1" applyAlignment="1">
      <alignment horizontal="center" vertical="center" shrinkToFit="1"/>
    </xf>
    <xf numFmtId="0" fontId="125" fillId="0" borderId="0" xfId="3" applyNumberFormat="1" applyFont="1" applyFill="1" applyBorder="1" applyAlignment="1">
      <alignment horizontal="center" vertical="center" wrapText="1"/>
    </xf>
    <xf numFmtId="3" fontId="93" fillId="5" borderId="0" xfId="0" applyNumberFormat="1" applyFont="1" applyFill="1" applyBorder="1" applyAlignment="1">
      <alignment horizontal="center" vertical="center" wrapText="1"/>
    </xf>
    <xf numFmtId="0" fontId="12" fillId="15" borderId="1" xfId="3" applyNumberFormat="1" applyFont="1" applyFill="1" applyBorder="1" applyAlignment="1">
      <alignment horizontal="center" vertical="center" shrinkToFit="1"/>
    </xf>
    <xf numFmtId="0" fontId="130" fillId="0" borderId="1" xfId="3" applyNumberFormat="1" applyFont="1" applyFill="1" applyBorder="1" applyAlignment="1">
      <alignment horizontal="center" vertical="center" shrinkToFit="1"/>
    </xf>
    <xf numFmtId="0" fontId="51" fillId="0" borderId="1" xfId="3" applyNumberFormat="1" applyFont="1" applyFill="1" applyBorder="1" applyAlignment="1">
      <alignment horizontal="center" vertical="center" shrinkToFit="1"/>
    </xf>
    <xf numFmtId="0" fontId="138" fillId="0" borderId="1" xfId="0" applyFont="1" applyBorder="1" applyAlignment="1">
      <alignment horizontal="center" vertical="center" wrapText="1"/>
    </xf>
    <xf numFmtId="0" fontId="132" fillId="5" borderId="24" xfId="0" applyFont="1" applyFill="1" applyBorder="1" applyAlignment="1">
      <alignment horizontal="center" vertical="center" wrapText="1"/>
    </xf>
    <xf numFmtId="0" fontId="134" fillId="0" borderId="0" xfId="0" applyFont="1" applyBorder="1" applyAlignment="1">
      <alignment horizontal="center" vertical="center" wrapText="1"/>
    </xf>
    <xf numFmtId="0" fontId="136" fillId="0" borderId="0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/>
    </xf>
    <xf numFmtId="0" fontId="95" fillId="5" borderId="1" xfId="0" applyFont="1" applyFill="1" applyBorder="1" applyAlignment="1">
      <alignment horizontal="center" vertical="center"/>
    </xf>
    <xf numFmtId="0" fontId="95" fillId="5" borderId="50" xfId="0" applyFont="1" applyFill="1" applyBorder="1" applyAlignment="1">
      <alignment horizontal="center" vertical="center"/>
    </xf>
    <xf numFmtId="0" fontId="96" fillId="0" borderId="25" xfId="3" applyNumberFormat="1" applyFont="1" applyFill="1" applyBorder="1" applyAlignment="1">
      <alignment horizontal="center" vertical="center" textRotation="6"/>
    </xf>
    <xf numFmtId="0" fontId="97" fillId="0" borderId="38" xfId="3" applyNumberFormat="1" applyFont="1" applyFill="1" applyBorder="1" applyAlignment="1">
      <alignment horizontal="center" vertical="center"/>
    </xf>
    <xf numFmtId="0" fontId="12" fillId="16" borderId="1" xfId="3" applyNumberFormat="1" applyFont="1" applyFill="1" applyBorder="1" applyAlignment="1">
      <alignment horizontal="center" vertical="center" shrinkToFit="1"/>
    </xf>
    <xf numFmtId="0" fontId="146" fillId="0" borderId="51" xfId="0" applyFont="1" applyBorder="1" applyAlignment="1">
      <alignment horizontal="center" vertical="center"/>
    </xf>
    <xf numFmtId="0" fontId="146" fillId="0" borderId="81" xfId="0" applyFont="1" applyBorder="1" applyAlignment="1">
      <alignment horizontal="center" vertical="center"/>
    </xf>
    <xf numFmtId="0" fontId="146" fillId="0" borderId="45" xfId="0" applyFont="1" applyBorder="1" applyAlignment="1">
      <alignment horizontal="center" vertical="center"/>
    </xf>
    <xf numFmtId="0" fontId="94" fillId="0" borderId="77" xfId="0" applyFont="1" applyBorder="1" applyAlignment="1">
      <alignment horizontal="center" vertical="center" wrapText="1"/>
    </xf>
    <xf numFmtId="0" fontId="94" fillId="0" borderId="55" xfId="0" applyFont="1" applyBorder="1" applyAlignment="1">
      <alignment horizontal="center" vertical="center" wrapText="1"/>
    </xf>
    <xf numFmtId="0" fontId="94" fillId="0" borderId="108" xfId="0" applyFont="1" applyBorder="1" applyAlignment="1">
      <alignment horizontal="center" vertical="center" wrapText="1"/>
    </xf>
    <xf numFmtId="0" fontId="144" fillId="0" borderId="78" xfId="0" applyFont="1" applyBorder="1" applyAlignment="1">
      <alignment horizontal="center" vertical="center"/>
    </xf>
    <xf numFmtId="0" fontId="121" fillId="0" borderId="67" xfId="0" applyFont="1" applyBorder="1" applyAlignment="1">
      <alignment horizontal="center" vertical="center"/>
    </xf>
    <xf numFmtId="0" fontId="121" fillId="0" borderId="82" xfId="0" applyFont="1" applyBorder="1" applyAlignment="1">
      <alignment horizontal="center" vertical="center"/>
    </xf>
    <xf numFmtId="0" fontId="105" fillId="0" borderId="94" xfId="0" applyFont="1" applyBorder="1" applyAlignment="1">
      <alignment horizontal="center" vertical="center"/>
    </xf>
    <xf numFmtId="0" fontId="105" fillId="0" borderId="93" xfId="0" applyFont="1" applyBorder="1" applyAlignment="1">
      <alignment horizontal="center" vertical="center"/>
    </xf>
    <xf numFmtId="0" fontId="105" fillId="0" borderId="7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5" fillId="10" borderId="72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3" fillId="5" borderId="6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3" fillId="5" borderId="82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6" fillId="0" borderId="71" xfId="0" applyFont="1" applyBorder="1" applyAlignment="1">
      <alignment horizontal="center" vertical="center"/>
    </xf>
    <xf numFmtId="0" fontId="106" fillId="0" borderId="40" xfId="0" applyFont="1" applyBorder="1" applyAlignment="1">
      <alignment horizontal="center" vertical="center"/>
    </xf>
    <xf numFmtId="0" fontId="117" fillId="14" borderId="40" xfId="0" applyFont="1" applyFill="1" applyBorder="1" applyAlignment="1">
      <alignment horizontal="center" vertical="center" wrapText="1"/>
    </xf>
    <xf numFmtId="0" fontId="60" fillId="14" borderId="68" xfId="0" applyFont="1" applyFill="1" applyBorder="1" applyAlignment="1">
      <alignment horizontal="center" vertical="center" wrapText="1"/>
    </xf>
    <xf numFmtId="0" fontId="60" fillId="14" borderId="40" xfId="0" applyFont="1" applyFill="1" applyBorder="1" applyAlignment="1">
      <alignment horizontal="center" vertical="center" wrapText="1"/>
    </xf>
    <xf numFmtId="0" fontId="105" fillId="0" borderId="80" xfId="0" applyFont="1" applyBorder="1" applyAlignment="1">
      <alignment horizontal="center" vertical="center"/>
    </xf>
    <xf numFmtId="0" fontId="105" fillId="0" borderId="67" xfId="0" applyFont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0" fontId="105" fillId="10" borderId="94" xfId="0" applyFont="1" applyFill="1" applyBorder="1" applyAlignment="1">
      <alignment horizontal="center" vertical="center"/>
    </xf>
    <xf numFmtId="0" fontId="105" fillId="10" borderId="93" xfId="0" applyFont="1" applyFill="1" applyBorder="1" applyAlignment="1">
      <alignment horizontal="center" vertical="center"/>
    </xf>
    <xf numFmtId="0" fontId="105" fillId="11" borderId="80" xfId="0" applyFont="1" applyFill="1" applyBorder="1" applyAlignment="1">
      <alignment horizontal="center" vertical="center" wrapText="1"/>
    </xf>
    <xf numFmtId="0" fontId="105" fillId="11" borderId="67" xfId="0" applyFont="1" applyFill="1" applyBorder="1" applyAlignment="1">
      <alignment horizontal="center" vertical="center" wrapText="1"/>
    </xf>
    <xf numFmtId="0" fontId="58" fillId="0" borderId="67" xfId="0" applyFont="1" applyFill="1" applyBorder="1" applyAlignment="1">
      <alignment horizontal="center" vertical="center" wrapText="1"/>
    </xf>
    <xf numFmtId="0" fontId="58" fillId="0" borderId="82" xfId="0" applyFont="1" applyFill="1" applyBorder="1" applyAlignment="1">
      <alignment horizontal="center" vertical="center" wrapText="1"/>
    </xf>
    <xf numFmtId="0" fontId="105" fillId="0" borderId="71" xfId="0" applyFont="1" applyBorder="1" applyAlignment="1">
      <alignment horizontal="center" vertical="center"/>
    </xf>
    <xf numFmtId="0" fontId="105" fillId="0" borderId="40" xfId="0" applyFont="1" applyBorder="1" applyAlignment="1">
      <alignment horizontal="center" vertical="center"/>
    </xf>
    <xf numFmtId="0" fontId="117" fillId="0" borderId="40" xfId="0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3" fontId="122" fillId="0" borderId="0" xfId="3" applyNumberFormat="1" applyFont="1" applyFill="1" applyBorder="1" applyAlignment="1">
      <alignment horizontal="center" vertical="center" shrinkToFit="1"/>
    </xf>
    <xf numFmtId="0" fontId="123" fillId="0" borderId="0" xfId="0" applyFont="1" applyFill="1" applyBorder="1" applyAlignment="1">
      <alignment horizontal="center" vertical="center"/>
    </xf>
    <xf numFmtId="0" fontId="111" fillId="0" borderId="1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/>
    </xf>
    <xf numFmtId="0" fontId="105" fillId="0" borderId="96" xfId="0" applyFont="1" applyBorder="1" applyAlignment="1">
      <alignment horizontal="center" vertical="center"/>
    </xf>
    <xf numFmtId="0" fontId="105" fillId="0" borderId="97" xfId="0" applyFont="1" applyBorder="1" applyAlignment="1">
      <alignment horizontal="center" vertical="center"/>
    </xf>
    <xf numFmtId="0" fontId="106" fillId="0" borderId="85" xfId="0" applyFont="1" applyBorder="1" applyAlignment="1">
      <alignment horizontal="center" vertical="center"/>
    </xf>
    <xf numFmtId="0" fontId="106" fillId="0" borderId="66" xfId="0" applyFont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104" xfId="0" applyFont="1" applyFill="1" applyBorder="1" applyAlignment="1">
      <alignment horizontal="center" vertical="center"/>
    </xf>
    <xf numFmtId="0" fontId="146" fillId="0" borderId="1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43" xfId="0" applyFont="1" applyBorder="1" applyAlignment="1">
      <alignment horizontal="center" vertical="center" wrapText="1"/>
    </xf>
    <xf numFmtId="0" fontId="94" fillId="0" borderId="30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144" fillId="0" borderId="44" xfId="0" applyFont="1" applyBorder="1" applyAlignment="1">
      <alignment horizontal="center" vertical="center"/>
    </xf>
    <xf numFmtId="0" fontId="121" fillId="0" borderId="72" xfId="0" applyFont="1" applyBorder="1" applyAlignment="1">
      <alignment horizontal="center" vertical="center"/>
    </xf>
    <xf numFmtId="0" fontId="121" fillId="0" borderId="73" xfId="0" applyFont="1" applyBorder="1" applyAlignment="1">
      <alignment horizontal="center" vertical="center"/>
    </xf>
    <xf numFmtId="0" fontId="107" fillId="0" borderId="72" xfId="0" applyFont="1" applyBorder="1" applyAlignment="1">
      <alignment horizontal="center" vertical="center" wrapText="1"/>
    </xf>
    <xf numFmtId="0" fontId="107" fillId="0" borderId="73" xfId="0" applyFont="1" applyBorder="1" applyAlignment="1">
      <alignment horizontal="center" vertical="center" wrapText="1"/>
    </xf>
    <xf numFmtId="0" fontId="146" fillId="0" borderId="1" xfId="0" applyFont="1" applyBorder="1" applyAlignment="1">
      <alignment horizontal="center" vertical="center" wrapText="1"/>
    </xf>
    <xf numFmtId="0" fontId="101" fillId="0" borderId="68" xfId="0" applyFont="1" applyBorder="1" applyAlignment="1">
      <alignment horizontal="center" vertical="center"/>
    </xf>
    <xf numFmtId="0" fontId="105" fillId="0" borderId="99" xfId="0" applyFont="1" applyBorder="1" applyAlignment="1">
      <alignment horizontal="center" vertical="center"/>
    </xf>
    <xf numFmtId="0" fontId="105" fillId="0" borderId="100" xfId="0" applyFont="1" applyBorder="1" applyAlignment="1">
      <alignment horizontal="center" vertical="center"/>
    </xf>
    <xf numFmtId="0" fontId="105" fillId="0" borderId="103" xfId="0" applyFont="1" applyBorder="1" applyAlignment="1">
      <alignment horizontal="center" vertical="center"/>
    </xf>
    <xf numFmtId="0" fontId="105" fillId="0" borderId="76" xfId="0" applyFont="1" applyBorder="1" applyAlignment="1">
      <alignment horizontal="center" vertical="center"/>
    </xf>
    <xf numFmtId="0" fontId="98" fillId="0" borderId="76" xfId="0" applyFont="1" applyFill="1" applyBorder="1" applyAlignment="1">
      <alignment horizontal="center" vertical="center" wrapText="1"/>
    </xf>
    <xf numFmtId="0" fontId="41" fillId="0" borderId="88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horizontal="center" vertical="center" wrapText="1"/>
    </xf>
    <xf numFmtId="0" fontId="101" fillId="0" borderId="65" xfId="0" applyFont="1" applyBorder="1" applyAlignment="1">
      <alignment horizontal="center" vertical="center"/>
    </xf>
    <xf numFmtId="0" fontId="101" fillId="0" borderId="79" xfId="0" applyFont="1" applyBorder="1" applyAlignment="1">
      <alignment horizontal="center" vertical="center"/>
    </xf>
    <xf numFmtId="0" fontId="157" fillId="12" borderId="93" xfId="0" applyFont="1" applyFill="1" applyBorder="1" applyAlignment="1">
      <alignment horizontal="center" vertical="center" wrapText="1"/>
    </xf>
    <xf numFmtId="0" fontId="157" fillId="12" borderId="95" xfId="0" applyFont="1" applyFill="1" applyBorder="1" applyAlignment="1">
      <alignment horizontal="center" vertical="center" wrapText="1"/>
    </xf>
    <xf numFmtId="0" fontId="101" fillId="0" borderId="64" xfId="0" applyFont="1" applyBorder="1" applyAlignment="1">
      <alignment horizontal="center" vertical="center"/>
    </xf>
    <xf numFmtId="0" fontId="101" fillId="0" borderId="74" xfId="0" applyFont="1" applyBorder="1" applyAlignment="1">
      <alignment horizontal="center" vertical="center"/>
    </xf>
    <xf numFmtId="0" fontId="101" fillId="0" borderId="89" xfId="0" applyFont="1" applyBorder="1" applyAlignment="1">
      <alignment horizontal="center" vertical="center"/>
    </xf>
    <xf numFmtId="0" fontId="117" fillId="0" borderId="52" xfId="0" applyFont="1" applyFill="1" applyBorder="1" applyAlignment="1">
      <alignment horizontal="center" vertical="center" wrapText="1"/>
    </xf>
    <xf numFmtId="0" fontId="60" fillId="0" borderId="105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105" fillId="0" borderId="102" xfId="0" applyFont="1" applyBorder="1" applyAlignment="1">
      <alignment horizontal="center" vertical="center"/>
    </xf>
    <xf numFmtId="0" fontId="105" fillId="0" borderId="53" xfId="0" applyFont="1" applyBorder="1" applyAlignment="1">
      <alignment horizontal="center" vertical="center"/>
    </xf>
    <xf numFmtId="0" fontId="105" fillId="0" borderId="54" xfId="0" applyFont="1" applyBorder="1" applyAlignment="1">
      <alignment horizontal="center" vertical="center"/>
    </xf>
    <xf numFmtId="0" fontId="105" fillId="0" borderId="69" xfId="0" applyFont="1" applyFill="1" applyBorder="1" applyAlignment="1">
      <alignment horizontal="center" vertical="center"/>
    </xf>
    <xf numFmtId="0" fontId="114" fillId="0" borderId="76" xfId="0" applyFont="1" applyFill="1" applyBorder="1" applyAlignment="1">
      <alignment horizontal="center" vertical="center" wrapText="1"/>
    </xf>
    <xf numFmtId="0" fontId="114" fillId="0" borderId="81" xfId="0" applyFont="1" applyFill="1" applyBorder="1" applyAlignment="1">
      <alignment horizontal="center" vertical="center" wrapText="1"/>
    </xf>
    <xf numFmtId="0" fontId="105" fillId="0" borderId="40" xfId="0" applyFont="1" applyFill="1" applyBorder="1" applyAlignment="1">
      <alignment horizontal="center" vertical="center"/>
    </xf>
    <xf numFmtId="0" fontId="138" fillId="0" borderId="44" xfId="0" applyFont="1" applyFill="1" applyBorder="1" applyAlignment="1">
      <alignment horizontal="center" vertical="center"/>
    </xf>
    <xf numFmtId="0" fontId="138" fillId="0" borderId="73" xfId="0" applyFont="1" applyFill="1" applyBorder="1" applyAlignment="1">
      <alignment horizontal="center" vertical="center"/>
    </xf>
    <xf numFmtId="0" fontId="101" fillId="0" borderId="40" xfId="0" applyFont="1" applyFill="1" applyBorder="1" applyAlignment="1">
      <alignment horizontal="center" vertical="center"/>
    </xf>
    <xf numFmtId="0" fontId="121" fillId="0" borderId="40" xfId="0" applyFont="1" applyFill="1" applyBorder="1" applyAlignment="1">
      <alignment horizontal="center" vertical="center"/>
    </xf>
    <xf numFmtId="0" fontId="101" fillId="0" borderId="68" xfId="0" applyFont="1" applyFill="1" applyBorder="1" applyAlignment="1">
      <alignment horizontal="center" vertical="center"/>
    </xf>
    <xf numFmtId="0" fontId="105" fillId="0" borderId="44" xfId="0" applyFont="1" applyFill="1" applyBorder="1" applyAlignment="1">
      <alignment horizontal="center" vertical="center"/>
    </xf>
    <xf numFmtId="0" fontId="138" fillId="0" borderId="78" xfId="0" applyFont="1" applyFill="1" applyBorder="1" applyAlignment="1">
      <alignment horizontal="center" vertical="center"/>
    </xf>
    <xf numFmtId="0" fontId="138" fillId="0" borderId="82" xfId="0" applyFont="1" applyFill="1" applyBorder="1" applyAlignment="1">
      <alignment horizontal="center" vertical="center"/>
    </xf>
    <xf numFmtId="0" fontId="158" fillId="14" borderId="1" xfId="0" applyFont="1" applyFill="1" applyBorder="1" applyAlignment="1">
      <alignment horizontal="center" vertical="center"/>
    </xf>
    <xf numFmtId="0" fontId="159" fillId="14" borderId="1" xfId="0" applyFont="1" applyFill="1" applyBorder="1" applyAlignment="1">
      <alignment horizontal="center" vertical="center"/>
    </xf>
    <xf numFmtId="0" fontId="143" fillId="0" borderId="40" xfId="0" applyFont="1" applyBorder="1" applyAlignment="1">
      <alignment horizontal="center" vertical="center"/>
    </xf>
    <xf numFmtId="0" fontId="160" fillId="0" borderId="66" xfId="0" applyFont="1" applyBorder="1" applyAlignment="1">
      <alignment horizontal="center" vertical="center" wrapText="1"/>
    </xf>
    <xf numFmtId="0" fontId="101" fillId="0" borderId="66" xfId="0" applyFont="1" applyBorder="1" applyAlignment="1">
      <alignment horizontal="center" vertical="center"/>
    </xf>
    <xf numFmtId="0" fontId="121" fillId="14" borderId="40" xfId="0" applyFont="1" applyFill="1" applyBorder="1" applyAlignment="1">
      <alignment horizontal="center" vertical="center"/>
    </xf>
    <xf numFmtId="0" fontId="101" fillId="0" borderId="62" xfId="0" applyFont="1" applyBorder="1" applyAlignment="1">
      <alignment horizontal="center" vertical="center"/>
    </xf>
    <xf numFmtId="0" fontId="105" fillId="0" borderId="28" xfId="0" applyFont="1" applyBorder="1" applyAlignment="1">
      <alignment horizontal="center" vertical="center"/>
    </xf>
    <xf numFmtId="0" fontId="143" fillId="0" borderId="52" xfId="0" applyFont="1" applyBorder="1" applyAlignment="1">
      <alignment horizontal="center" vertical="center"/>
    </xf>
    <xf numFmtId="0" fontId="160" fillId="0" borderId="104" xfId="0" applyFont="1" applyBorder="1" applyAlignment="1">
      <alignment horizontal="center" vertical="center" wrapText="1"/>
    </xf>
    <xf numFmtId="0" fontId="121" fillId="0" borderId="40" xfId="0" applyFont="1" applyBorder="1" applyAlignment="1">
      <alignment horizontal="center" vertical="center"/>
    </xf>
    <xf numFmtId="0" fontId="101" fillId="0" borderId="83" xfId="0" applyFont="1" applyBorder="1" applyAlignment="1">
      <alignment horizontal="center" vertical="center"/>
    </xf>
    <xf numFmtId="0" fontId="161" fillId="14" borderId="72" xfId="0" applyFont="1" applyFill="1" applyBorder="1" applyAlignment="1">
      <alignment horizontal="center" vertical="center" wrapText="1"/>
    </xf>
    <xf numFmtId="0" fontId="161" fillId="14" borderId="72" xfId="0" applyFont="1" applyFill="1" applyBorder="1" applyAlignment="1">
      <alignment horizontal="center" vertical="center"/>
    </xf>
    <xf numFmtId="0" fontId="161" fillId="5" borderId="40" xfId="0" applyFont="1" applyFill="1" applyBorder="1" applyAlignment="1">
      <alignment horizontal="center" vertical="center" wrapText="1"/>
    </xf>
    <xf numFmtId="0" fontId="161" fillId="5" borderId="68" xfId="0" applyFont="1" applyFill="1" applyBorder="1" applyAlignment="1">
      <alignment horizontal="center" vertical="center" wrapText="1"/>
    </xf>
    <xf numFmtId="0" fontId="105" fillId="0" borderId="63" xfId="0" applyFont="1" applyBorder="1" applyAlignment="1">
      <alignment horizontal="center" vertical="center"/>
    </xf>
    <xf numFmtId="0" fontId="143" fillId="0" borderId="74" xfId="0" applyFont="1" applyBorder="1" applyAlignment="1">
      <alignment horizontal="center" vertical="center"/>
    </xf>
    <xf numFmtId="0" fontId="162" fillId="0" borderId="78" xfId="0" applyFont="1" applyBorder="1" applyAlignment="1">
      <alignment horizontal="center" vertical="center" wrapText="1"/>
    </xf>
    <xf numFmtId="0" fontId="160" fillId="0" borderId="55" xfId="0" applyFont="1" applyBorder="1" applyAlignment="1">
      <alignment horizontal="center" vertical="center" wrapText="1"/>
    </xf>
    <xf numFmtId="0" fontId="160" fillId="0" borderId="108" xfId="0" applyFont="1" applyBorder="1" applyAlignment="1">
      <alignment horizontal="center" vertical="center" wrapText="1"/>
    </xf>
    <xf numFmtId="0" fontId="101" fillId="0" borderId="75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105" fillId="0" borderId="75" xfId="0" applyFont="1" applyBorder="1" applyAlignment="1">
      <alignment horizontal="center" vertical="center"/>
    </xf>
    <xf numFmtId="0" fontId="143" fillId="0" borderId="32" xfId="0" applyFont="1" applyBorder="1" applyAlignment="1">
      <alignment horizontal="center" vertical="center"/>
    </xf>
    <xf numFmtId="0" fontId="160" fillId="0" borderId="67" xfId="0" applyFont="1" applyBorder="1" applyAlignment="1">
      <alignment horizontal="center" vertical="center" wrapText="1"/>
    </xf>
    <xf numFmtId="0" fontId="160" fillId="0" borderId="82" xfId="0" applyFont="1" applyBorder="1" applyAlignment="1">
      <alignment horizontal="center" vertical="center" wrapText="1"/>
    </xf>
    <xf numFmtId="0" fontId="160" fillId="0" borderId="72" xfId="0" applyFont="1" applyBorder="1" applyAlignment="1">
      <alignment horizontal="center" vertical="center"/>
    </xf>
    <xf numFmtId="0" fontId="160" fillId="0" borderId="73" xfId="0" applyFont="1" applyBorder="1" applyAlignment="1">
      <alignment horizontal="center" vertical="center"/>
    </xf>
    <xf numFmtId="0" fontId="101" fillId="0" borderId="40" xfId="0" applyFont="1" applyBorder="1" applyAlignment="1">
      <alignment horizontal="center" vertical="center"/>
    </xf>
    <xf numFmtId="0" fontId="160" fillId="0" borderId="67" xfId="0" applyFont="1" applyBorder="1" applyAlignment="1">
      <alignment horizontal="center" vertical="center"/>
    </xf>
    <xf numFmtId="0" fontId="160" fillId="0" borderId="82" xfId="0" applyFont="1" applyBorder="1" applyAlignment="1">
      <alignment horizontal="center" vertical="center"/>
    </xf>
    <xf numFmtId="0" fontId="161" fillId="0" borderId="40" xfId="0" applyFont="1" applyBorder="1" applyAlignment="1">
      <alignment horizontal="center" vertical="center" wrapText="1"/>
    </xf>
    <xf numFmtId="0" fontId="161" fillId="0" borderId="68" xfId="0" applyFont="1" applyBorder="1" applyAlignment="1">
      <alignment horizontal="center" vertical="center" wrapText="1"/>
    </xf>
    <xf numFmtId="0" fontId="161" fillId="0" borderId="28" xfId="0" applyFont="1" applyBorder="1" applyAlignment="1">
      <alignment horizontal="center" vertical="center" wrapText="1"/>
    </xf>
    <xf numFmtId="0" fontId="161" fillId="0" borderId="37" xfId="0" applyFont="1" applyBorder="1" applyAlignment="1">
      <alignment horizontal="center" vertical="center"/>
    </xf>
    <xf numFmtId="0" fontId="161" fillId="0" borderId="28" xfId="0" applyFont="1" applyBorder="1" applyAlignment="1">
      <alignment horizontal="center" vertical="center"/>
    </xf>
    <xf numFmtId="0" fontId="162" fillId="0" borderId="67" xfId="0" applyFont="1" applyBorder="1" applyAlignment="1">
      <alignment horizontal="center" vertical="center" wrapText="1"/>
    </xf>
    <xf numFmtId="0" fontId="105" fillId="0" borderId="69" xfId="0" applyFont="1" applyBorder="1" applyAlignment="1">
      <alignment horizontal="center" vertical="center"/>
    </xf>
    <xf numFmtId="0" fontId="101" fillId="0" borderId="67" xfId="0" applyFont="1" applyBorder="1" applyAlignment="1">
      <alignment horizontal="center" vertical="center"/>
    </xf>
    <xf numFmtId="0" fontId="105" fillId="0" borderId="32" xfId="0" applyFont="1" applyBorder="1" applyAlignment="1">
      <alignment horizontal="center" vertical="center"/>
    </xf>
    <xf numFmtId="0" fontId="161" fillId="0" borderId="54" xfId="0" applyFont="1" applyBorder="1" applyAlignment="1">
      <alignment horizontal="center" vertical="center" wrapText="1"/>
    </xf>
    <xf numFmtId="0" fontId="101" fillId="0" borderId="73" xfId="0" applyFont="1" applyBorder="1" applyAlignment="1">
      <alignment horizontal="center" vertical="center"/>
    </xf>
    <xf numFmtId="0" fontId="161" fillId="0" borderId="105" xfId="0" applyFont="1" applyBorder="1" applyAlignment="1">
      <alignment horizontal="center" vertical="center" wrapText="1"/>
    </xf>
    <xf numFmtId="0" fontId="143" fillId="5" borderId="32" xfId="0" applyFont="1" applyFill="1" applyBorder="1" applyAlignment="1">
      <alignment horizontal="center" vertical="center"/>
    </xf>
    <xf numFmtId="0" fontId="101" fillId="0" borderId="72" xfId="0" applyFont="1" applyBorder="1" applyAlignment="1">
      <alignment horizontal="center" vertical="center"/>
    </xf>
    <xf numFmtId="0" fontId="101" fillId="0" borderId="70" xfId="0" applyFont="1" applyBorder="1" applyAlignment="1">
      <alignment horizontal="center" vertical="center"/>
    </xf>
    <xf numFmtId="0" fontId="154" fillId="0" borderId="1" xfId="0" applyFont="1" applyBorder="1" applyAlignment="1">
      <alignment horizontal="center" vertical="center"/>
    </xf>
    <xf numFmtId="0" fontId="105" fillId="0" borderId="91" xfId="0" applyFont="1" applyFill="1" applyBorder="1" applyAlignment="1">
      <alignment horizontal="center" vertical="center"/>
    </xf>
    <xf numFmtId="0" fontId="105" fillId="0" borderId="90" xfId="0" applyFont="1" applyFill="1" applyBorder="1" applyAlignment="1">
      <alignment horizontal="center" vertical="center"/>
    </xf>
    <xf numFmtId="0" fontId="105" fillId="0" borderId="84" xfId="0" applyFont="1" applyBorder="1" applyAlignment="1">
      <alignment horizontal="center" vertical="center"/>
    </xf>
    <xf numFmtId="0" fontId="155" fillId="0" borderId="1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05" fillId="0" borderId="14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5" fillId="0" borderId="7" xfId="0" applyFont="1" applyFill="1" applyBorder="1" applyAlignment="1">
      <alignment horizontal="center" vertical="center"/>
    </xf>
    <xf numFmtId="0" fontId="105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95" fillId="0" borderId="47" xfId="0" applyFont="1" applyBorder="1" applyAlignment="1">
      <alignment horizontal="center" vertical="center"/>
    </xf>
    <xf numFmtId="0" fontId="95" fillId="0" borderId="50" xfId="0" applyFont="1" applyBorder="1" applyAlignment="1">
      <alignment horizontal="center" vertical="center"/>
    </xf>
    <xf numFmtId="0" fontId="150" fillId="0" borderId="0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50" fillId="5" borderId="0" xfId="0" applyFont="1" applyFill="1" applyBorder="1" applyAlignment="1">
      <alignment horizontal="center" vertical="center" wrapText="1"/>
    </xf>
    <xf numFmtId="0" fontId="102" fillId="5" borderId="0" xfId="0" applyFont="1" applyFill="1" applyBorder="1" applyAlignment="1">
      <alignment horizontal="center" vertical="center" wrapText="1"/>
    </xf>
    <xf numFmtId="3" fontId="109" fillId="0" borderId="0" xfId="3" applyNumberFormat="1" applyFont="1" applyFill="1" applyBorder="1" applyAlignment="1">
      <alignment horizontal="center" vertical="center" shrinkToFit="1"/>
    </xf>
    <xf numFmtId="0" fontId="139" fillId="13" borderId="0" xfId="3" applyNumberFormat="1" applyFont="1" applyFill="1" applyBorder="1" applyAlignment="1">
      <alignment horizontal="center" vertical="center" wrapText="1" shrinkToFit="1"/>
    </xf>
    <xf numFmtId="3" fontId="113" fillId="5" borderId="0" xfId="0" applyNumberFormat="1" applyFont="1" applyFill="1" applyBorder="1" applyAlignment="1">
      <alignment horizontal="center" vertical="center" wrapText="1"/>
    </xf>
    <xf numFmtId="0" fontId="148" fillId="15" borderId="1" xfId="3" applyNumberFormat="1" applyFont="1" applyFill="1" applyBorder="1" applyAlignment="1">
      <alignment horizontal="center" vertical="center" shrinkToFit="1"/>
    </xf>
    <xf numFmtId="0" fontId="118" fillId="0" borderId="18" xfId="0" applyFont="1" applyBorder="1" applyAlignment="1">
      <alignment horizontal="right" vertical="center"/>
    </xf>
    <xf numFmtId="0" fontId="99" fillId="0" borderId="18" xfId="0" applyFont="1" applyBorder="1" applyAlignment="1">
      <alignment horizontal="right" vertical="center"/>
    </xf>
    <xf numFmtId="0" fontId="118" fillId="0" borderId="3" xfId="0" applyFont="1" applyBorder="1" applyAlignment="1">
      <alignment horizontal="right" vertical="center"/>
    </xf>
    <xf numFmtId="0" fontId="99" fillId="0" borderId="3" xfId="0" applyFont="1" applyBorder="1" applyAlignment="1">
      <alignment horizontal="right" vertical="center"/>
    </xf>
    <xf numFmtId="0" fontId="141" fillId="10" borderId="25" xfId="0" applyFont="1" applyFill="1" applyBorder="1" applyAlignment="1">
      <alignment horizontal="center" vertical="center"/>
    </xf>
    <xf numFmtId="0" fontId="150" fillId="0" borderId="47" xfId="0" applyFont="1" applyBorder="1" applyAlignment="1">
      <alignment horizontal="center" vertical="center"/>
    </xf>
    <xf numFmtId="0" fontId="150" fillId="0" borderId="50" xfId="0" applyFont="1" applyBorder="1" applyAlignment="1">
      <alignment horizontal="center" vertical="center"/>
    </xf>
    <xf numFmtId="0" fontId="132" fillId="17" borderId="49" xfId="0" applyFont="1" applyFill="1" applyBorder="1" applyAlignment="1">
      <alignment horizontal="center" vertical="center"/>
    </xf>
    <xf numFmtId="0" fontId="132" fillId="17" borderId="47" xfId="0" applyFont="1" applyFill="1" applyBorder="1" applyAlignment="1">
      <alignment horizontal="center" vertical="center"/>
    </xf>
    <xf numFmtId="0" fontId="132" fillId="17" borderId="50" xfId="0" applyFont="1" applyFill="1" applyBorder="1" applyAlignment="1">
      <alignment horizontal="center" vertical="center"/>
    </xf>
    <xf numFmtId="0" fontId="132" fillId="0" borderId="42" xfId="0" applyFont="1" applyBorder="1" applyAlignment="1">
      <alignment vertical="center" wrapText="1"/>
    </xf>
    <xf numFmtId="0" fontId="132" fillId="0" borderId="44" xfId="0" applyFont="1" applyBorder="1" applyAlignment="1">
      <alignment vertical="center" wrapText="1"/>
    </xf>
    <xf numFmtId="0" fontId="132" fillId="0" borderId="29" xfId="0" applyFont="1" applyBorder="1" applyAlignment="1">
      <alignment vertical="center" wrapText="1"/>
    </xf>
    <xf numFmtId="0" fontId="118" fillId="0" borderId="3" xfId="0" applyFont="1" applyBorder="1" applyAlignment="1">
      <alignment vertical="center"/>
    </xf>
    <xf numFmtId="0" fontId="118" fillId="0" borderId="8" xfId="0" applyFont="1" applyBorder="1" applyAlignment="1">
      <alignment horizontal="right" vertical="center"/>
    </xf>
    <xf numFmtId="0" fontId="118" fillId="0" borderId="8" xfId="0" applyFont="1" applyBorder="1" applyAlignment="1">
      <alignment vertical="center"/>
    </xf>
    <xf numFmtId="0" fontId="95" fillId="0" borderId="1" xfId="0" applyFont="1" applyBorder="1" applyAlignment="1">
      <alignment horizontal="center" vertical="center"/>
    </xf>
    <xf numFmtId="0" fontId="118" fillId="0" borderId="13" xfId="0" applyFont="1" applyBorder="1" applyAlignment="1">
      <alignment horizontal="right" vertical="center"/>
    </xf>
  </cellXfs>
  <cellStyles count="4">
    <cellStyle name="Гиперссылка" xfId="2" builtinId="8"/>
    <cellStyle name="Обычный" xfId="0" builtinId="0"/>
    <cellStyle name="Пояснение" xfId="3" builtinId="53" customBuiltin="1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66FF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563C1"/>
      <rgbColor rgb="FFFFC7CE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B0F0"/>
      <rgbColor rgb="FF99F494"/>
      <rgbColor rgb="FFC6EFCE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CFCA7"/>
      <color rgb="FF4BF3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1"/>
  <sheetViews>
    <sheetView zoomScaleNormal="100" workbookViewId="0">
      <selection activeCell="U12" sqref="U12"/>
    </sheetView>
  </sheetViews>
  <sheetFormatPr defaultRowHeight="15"/>
  <cols>
    <col min="1" max="1" width="14.140625"/>
    <col min="2" max="2" width="1.85546875"/>
    <col min="3" max="3" width="3.28515625"/>
    <col min="4" max="4" width="10.42578125"/>
    <col min="5" max="5" width="14"/>
    <col min="6" max="6" width="1.5703125"/>
    <col min="7" max="7" width="3.5703125"/>
    <col min="8" max="8" width="10"/>
    <col min="9" max="9" width="13.42578125"/>
    <col min="10" max="10" width="2.28515625"/>
    <col min="11" max="11" width="4"/>
    <col min="12" max="12" width="9.7109375"/>
    <col min="13" max="13" width="12.42578125"/>
    <col min="14" max="14" width="1.5703125"/>
    <col min="15" max="15" width="4.28515625"/>
    <col min="16" max="16" width="11.5703125"/>
    <col min="17" max="1025" width="8.5703125"/>
  </cols>
  <sheetData>
    <row r="1" spans="1:16" ht="45.75" customHeight="1">
      <c r="A1" s="1255" t="s">
        <v>0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</row>
    <row r="2" spans="1:16" ht="63.75" customHeight="1">
      <c r="A2" s="1256" t="s">
        <v>1361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</row>
    <row r="3" spans="1:16" ht="21" customHeight="1">
      <c r="A3" s="1258" t="s">
        <v>1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</row>
    <row r="4" spans="1:16" ht="20.25" customHeight="1">
      <c r="A4" s="1" t="s">
        <v>2</v>
      </c>
      <c r="B4" s="1259" t="s">
        <v>3</v>
      </c>
      <c r="C4" s="1259"/>
      <c r="D4" s="1259"/>
      <c r="E4" s="1" t="s">
        <v>2</v>
      </c>
      <c r="F4" s="1259" t="s">
        <v>3</v>
      </c>
      <c r="G4" s="1259"/>
      <c r="H4" s="1259"/>
      <c r="I4" s="1" t="s">
        <v>2</v>
      </c>
      <c r="J4" s="1259" t="s">
        <v>3</v>
      </c>
      <c r="K4" s="1259"/>
      <c r="L4" s="1259"/>
      <c r="M4" s="1" t="s">
        <v>2</v>
      </c>
      <c r="N4" s="1259" t="s">
        <v>3</v>
      </c>
      <c r="O4" s="1259"/>
      <c r="P4" s="1259"/>
    </row>
    <row r="5" spans="1:16" s="12" customFormat="1" ht="13.5" customHeight="1">
      <c r="A5" s="2" t="s">
        <v>4</v>
      </c>
      <c r="B5" s="3" t="s">
        <v>5</v>
      </c>
      <c r="C5" s="4">
        <v>0.5</v>
      </c>
      <c r="D5" s="5" t="s">
        <v>6</v>
      </c>
      <c r="E5" s="6" t="s">
        <v>7</v>
      </c>
      <c r="F5" s="7" t="s">
        <v>5</v>
      </c>
      <c r="G5" s="8">
        <v>1.5</v>
      </c>
      <c r="H5" s="5" t="s">
        <v>8</v>
      </c>
      <c r="I5" s="6" t="s">
        <v>7</v>
      </c>
      <c r="J5" s="9" t="s">
        <v>5</v>
      </c>
      <c r="K5" s="8">
        <v>3</v>
      </c>
      <c r="L5" s="5" t="s">
        <v>8</v>
      </c>
      <c r="M5" s="6" t="s">
        <v>7</v>
      </c>
      <c r="N5" s="10" t="s">
        <v>5</v>
      </c>
      <c r="O5" s="8">
        <v>6</v>
      </c>
      <c r="P5" s="11" t="s">
        <v>6</v>
      </c>
    </row>
    <row r="6" spans="1:16" ht="13.5" customHeight="1">
      <c r="A6" s="13" t="s">
        <v>7</v>
      </c>
      <c r="B6" s="14" t="s">
        <v>5</v>
      </c>
      <c r="C6" s="15">
        <v>0.5</v>
      </c>
      <c r="D6" s="16" t="s">
        <v>9</v>
      </c>
      <c r="E6" s="17" t="s">
        <v>4</v>
      </c>
      <c r="F6" s="18" t="s">
        <v>5</v>
      </c>
      <c r="G6" s="19">
        <v>1.5</v>
      </c>
      <c r="H6" s="16" t="s">
        <v>6</v>
      </c>
      <c r="I6" s="17" t="s">
        <v>7</v>
      </c>
      <c r="J6" s="20" t="s">
        <v>5</v>
      </c>
      <c r="K6" s="19">
        <v>3.5</v>
      </c>
      <c r="L6" s="16" t="s">
        <v>9</v>
      </c>
      <c r="M6" s="17" t="s">
        <v>7</v>
      </c>
      <c r="N6" s="21" t="s">
        <v>5</v>
      </c>
      <c r="O6" s="19">
        <v>6</v>
      </c>
      <c r="P6" s="22" t="s">
        <v>8</v>
      </c>
    </row>
    <row r="7" spans="1:16" ht="14.25" customHeight="1">
      <c r="A7" s="13" t="s">
        <v>4</v>
      </c>
      <c r="B7" s="14" t="s">
        <v>5</v>
      </c>
      <c r="C7" s="15">
        <v>0.8</v>
      </c>
      <c r="D7" s="16" t="s">
        <v>6</v>
      </c>
      <c r="E7" s="17" t="s">
        <v>10</v>
      </c>
      <c r="F7" s="18" t="s">
        <v>5</v>
      </c>
      <c r="G7" s="19">
        <v>1.5</v>
      </c>
      <c r="H7" s="16" t="s">
        <v>6</v>
      </c>
      <c r="I7" s="17" t="s">
        <v>4</v>
      </c>
      <c r="J7" s="20" t="s">
        <v>5</v>
      </c>
      <c r="K7" s="19">
        <v>3.5</v>
      </c>
      <c r="L7" s="16" t="s">
        <v>9</v>
      </c>
      <c r="M7" s="23" t="s">
        <v>4</v>
      </c>
      <c r="N7" s="21" t="s">
        <v>5</v>
      </c>
      <c r="O7" s="19">
        <v>8</v>
      </c>
      <c r="P7" s="22" t="s">
        <v>6</v>
      </c>
    </row>
    <row r="8" spans="1:16" ht="15" customHeight="1">
      <c r="A8" s="13" t="s">
        <v>7</v>
      </c>
      <c r="B8" s="14" t="s">
        <v>5</v>
      </c>
      <c r="C8" s="15">
        <v>0.8</v>
      </c>
      <c r="D8" s="16" t="s">
        <v>9</v>
      </c>
      <c r="E8" s="17" t="s">
        <v>7</v>
      </c>
      <c r="F8" s="18" t="s">
        <v>5</v>
      </c>
      <c r="G8" s="19">
        <v>1.5</v>
      </c>
      <c r="H8" s="16" t="s">
        <v>11</v>
      </c>
      <c r="I8" s="17" t="s">
        <v>4</v>
      </c>
      <c r="J8" s="20" t="s">
        <v>5</v>
      </c>
      <c r="K8" s="19">
        <v>4</v>
      </c>
      <c r="L8" s="16" t="s">
        <v>6</v>
      </c>
      <c r="M8" s="23" t="s">
        <v>4</v>
      </c>
      <c r="N8" s="21" t="s">
        <v>5</v>
      </c>
      <c r="O8" s="19">
        <v>8</v>
      </c>
      <c r="P8" s="22" t="s">
        <v>8</v>
      </c>
    </row>
    <row r="9" spans="1:16" ht="13.5" customHeight="1">
      <c r="A9" s="13" t="s">
        <v>7</v>
      </c>
      <c r="B9" s="14" t="s">
        <v>5</v>
      </c>
      <c r="C9" s="15">
        <v>0.8</v>
      </c>
      <c r="D9" s="16" t="s">
        <v>9</v>
      </c>
      <c r="E9" s="17" t="s">
        <v>4</v>
      </c>
      <c r="F9" s="18" t="s">
        <v>5</v>
      </c>
      <c r="G9" s="19">
        <v>2</v>
      </c>
      <c r="H9" s="16" t="s">
        <v>6</v>
      </c>
      <c r="I9" s="17" t="s">
        <v>12</v>
      </c>
      <c r="J9" s="20" t="s">
        <v>5</v>
      </c>
      <c r="K9" s="19">
        <v>4</v>
      </c>
      <c r="L9" s="16" t="s">
        <v>13</v>
      </c>
      <c r="M9" s="17" t="s">
        <v>12</v>
      </c>
      <c r="N9" s="21" t="s">
        <v>5</v>
      </c>
      <c r="O9" s="19">
        <v>8</v>
      </c>
      <c r="P9" s="22" t="s">
        <v>9</v>
      </c>
    </row>
    <row r="10" spans="1:16" ht="15" customHeight="1">
      <c r="A10" s="13" t="s">
        <v>4</v>
      </c>
      <c r="B10" s="14" t="s">
        <v>5</v>
      </c>
      <c r="C10" s="15">
        <v>1</v>
      </c>
      <c r="D10" s="16" t="s">
        <v>6</v>
      </c>
      <c r="E10" s="17" t="s">
        <v>4</v>
      </c>
      <c r="F10" s="18" t="s">
        <v>5</v>
      </c>
      <c r="G10" s="19">
        <v>2</v>
      </c>
      <c r="H10" s="16" t="s">
        <v>8</v>
      </c>
      <c r="I10" s="17" t="s">
        <v>7</v>
      </c>
      <c r="J10" s="20" t="s">
        <v>5</v>
      </c>
      <c r="K10" s="19">
        <v>4</v>
      </c>
      <c r="L10" s="16" t="s">
        <v>6</v>
      </c>
      <c r="M10" s="17" t="s">
        <v>12</v>
      </c>
      <c r="N10" s="21" t="s">
        <v>5</v>
      </c>
      <c r="O10" s="19">
        <v>8</v>
      </c>
      <c r="P10" s="22" t="s">
        <v>13</v>
      </c>
    </row>
    <row r="11" spans="1:16" ht="12.75" customHeight="1">
      <c r="A11" s="13" t="s">
        <v>4</v>
      </c>
      <c r="B11" s="14" t="s">
        <v>5</v>
      </c>
      <c r="C11" s="15">
        <v>1</v>
      </c>
      <c r="D11" s="16" t="s">
        <v>8</v>
      </c>
      <c r="E11" s="17" t="s">
        <v>7</v>
      </c>
      <c r="F11" s="18" t="s">
        <v>5</v>
      </c>
      <c r="G11" s="19">
        <v>2</v>
      </c>
      <c r="H11" s="16" t="s">
        <v>6</v>
      </c>
      <c r="I11" s="17" t="s">
        <v>7</v>
      </c>
      <c r="J11" s="20" t="s">
        <v>5</v>
      </c>
      <c r="K11" s="19">
        <v>4</v>
      </c>
      <c r="L11" s="16" t="s">
        <v>8</v>
      </c>
      <c r="M11" s="17" t="s">
        <v>7</v>
      </c>
      <c r="N11" s="21" t="s">
        <v>5</v>
      </c>
      <c r="O11" s="19">
        <v>8</v>
      </c>
      <c r="P11" s="22" t="s">
        <v>6</v>
      </c>
    </row>
    <row r="12" spans="1:16" ht="12.75" customHeight="1">
      <c r="A12" s="13" t="s">
        <v>7</v>
      </c>
      <c r="B12" s="14" t="s">
        <v>5</v>
      </c>
      <c r="C12" s="15">
        <v>1</v>
      </c>
      <c r="D12" s="16" t="s">
        <v>9</v>
      </c>
      <c r="E12" s="17" t="s">
        <v>7</v>
      </c>
      <c r="F12" s="18" t="s">
        <v>5</v>
      </c>
      <c r="G12" s="19">
        <v>2</v>
      </c>
      <c r="H12" s="16" t="s">
        <v>8</v>
      </c>
      <c r="I12" s="17" t="s">
        <v>4</v>
      </c>
      <c r="J12" s="20" t="s">
        <v>5</v>
      </c>
      <c r="K12" s="19">
        <v>5</v>
      </c>
      <c r="L12" s="16" t="s">
        <v>6</v>
      </c>
      <c r="M12" s="17" t="s">
        <v>7</v>
      </c>
      <c r="N12" s="21" t="s">
        <v>5</v>
      </c>
      <c r="O12" s="19">
        <v>8</v>
      </c>
      <c r="P12" s="22" t="s">
        <v>8</v>
      </c>
    </row>
    <row r="13" spans="1:16" ht="15.75" customHeight="1">
      <c r="A13" s="13" t="s">
        <v>7</v>
      </c>
      <c r="B13" s="14" t="s">
        <v>5</v>
      </c>
      <c r="C13" s="15">
        <v>1</v>
      </c>
      <c r="D13" s="16" t="s">
        <v>13</v>
      </c>
      <c r="E13" s="17" t="s">
        <v>4</v>
      </c>
      <c r="F13" s="18" t="s">
        <v>5</v>
      </c>
      <c r="G13" s="19">
        <v>2.5</v>
      </c>
      <c r="H13" s="16" t="s">
        <v>6</v>
      </c>
      <c r="I13" s="17" t="s">
        <v>4</v>
      </c>
      <c r="J13" s="20" t="s">
        <v>5</v>
      </c>
      <c r="K13" s="19">
        <v>5</v>
      </c>
      <c r="L13" s="16" t="s">
        <v>8</v>
      </c>
      <c r="M13" s="23" t="s">
        <v>4</v>
      </c>
      <c r="N13" s="21" t="s">
        <v>5</v>
      </c>
      <c r="O13" s="24">
        <v>10</v>
      </c>
      <c r="P13" s="22" t="s">
        <v>13</v>
      </c>
    </row>
    <row r="14" spans="1:16" ht="13.5" customHeight="1">
      <c r="A14" s="13" t="s">
        <v>4</v>
      </c>
      <c r="B14" s="14" t="s">
        <v>5</v>
      </c>
      <c r="C14" s="19">
        <v>1.2</v>
      </c>
      <c r="D14" s="16" t="s">
        <v>6</v>
      </c>
      <c r="E14" s="17" t="s">
        <v>7</v>
      </c>
      <c r="F14" s="18" t="s">
        <v>5</v>
      </c>
      <c r="G14" s="19">
        <v>2.5</v>
      </c>
      <c r="H14" s="16" t="s">
        <v>6</v>
      </c>
      <c r="I14" s="17" t="s">
        <v>7</v>
      </c>
      <c r="J14" s="20" t="s">
        <v>5</v>
      </c>
      <c r="K14" s="19">
        <v>5</v>
      </c>
      <c r="L14" s="16" t="s">
        <v>6</v>
      </c>
      <c r="M14" s="17" t="s">
        <v>12</v>
      </c>
      <c r="N14" s="21" t="s">
        <v>5</v>
      </c>
      <c r="O14" s="24">
        <v>10</v>
      </c>
      <c r="P14" s="22" t="s">
        <v>9</v>
      </c>
    </row>
    <row r="15" spans="1:16" ht="15" customHeight="1">
      <c r="A15" s="13" t="s">
        <v>7</v>
      </c>
      <c r="B15" s="14" t="s">
        <v>5</v>
      </c>
      <c r="C15" s="19">
        <v>1.2</v>
      </c>
      <c r="D15" s="16" t="s">
        <v>9</v>
      </c>
      <c r="E15" s="17" t="s">
        <v>7</v>
      </c>
      <c r="F15" s="18" t="s">
        <v>5</v>
      </c>
      <c r="G15" s="19">
        <v>2.5</v>
      </c>
      <c r="H15" s="16" t="s">
        <v>8</v>
      </c>
      <c r="I15" s="17" t="s">
        <v>7</v>
      </c>
      <c r="J15" s="20" t="s">
        <v>5</v>
      </c>
      <c r="K15" s="19">
        <v>5</v>
      </c>
      <c r="L15" s="16" t="s">
        <v>8</v>
      </c>
      <c r="M15" s="17" t="s">
        <v>12</v>
      </c>
      <c r="N15" s="21" t="s">
        <v>5</v>
      </c>
      <c r="O15" s="24">
        <v>10</v>
      </c>
      <c r="P15" s="22" t="s">
        <v>13</v>
      </c>
    </row>
    <row r="16" spans="1:16" ht="13.5" customHeight="1">
      <c r="A16" s="13" t="s">
        <v>7</v>
      </c>
      <c r="B16" s="14" t="s">
        <v>5</v>
      </c>
      <c r="C16" s="19">
        <v>1.2</v>
      </c>
      <c r="D16" s="16" t="s">
        <v>13</v>
      </c>
      <c r="E16" s="17" t="s">
        <v>4</v>
      </c>
      <c r="F16" s="18" t="s">
        <v>5</v>
      </c>
      <c r="G16" s="19">
        <v>3</v>
      </c>
      <c r="H16" s="16" t="s">
        <v>6</v>
      </c>
      <c r="I16" s="17" t="s">
        <v>4</v>
      </c>
      <c r="J16" s="20" t="s">
        <v>5</v>
      </c>
      <c r="K16" s="19">
        <v>6</v>
      </c>
      <c r="L16" s="16" t="s">
        <v>6</v>
      </c>
      <c r="M16" s="17" t="s">
        <v>7</v>
      </c>
      <c r="N16" s="21" t="s">
        <v>5</v>
      </c>
      <c r="O16" s="24">
        <v>10</v>
      </c>
      <c r="P16" s="22" t="s">
        <v>6</v>
      </c>
    </row>
    <row r="17" spans="1:16" ht="13.5" customHeight="1">
      <c r="A17" s="13" t="s">
        <v>4</v>
      </c>
      <c r="B17" s="14" t="s">
        <v>5</v>
      </c>
      <c r="C17" s="19">
        <v>1.5</v>
      </c>
      <c r="D17" s="16" t="s">
        <v>6</v>
      </c>
      <c r="E17" s="17" t="s">
        <v>4</v>
      </c>
      <c r="F17" s="18" t="s">
        <v>5</v>
      </c>
      <c r="G17" s="19">
        <v>3</v>
      </c>
      <c r="H17" s="16" t="s">
        <v>8</v>
      </c>
      <c r="I17" s="17" t="s">
        <v>4</v>
      </c>
      <c r="J17" s="20" t="s">
        <v>5</v>
      </c>
      <c r="K17" s="19">
        <v>6</v>
      </c>
      <c r="L17" s="16" t="s">
        <v>8</v>
      </c>
      <c r="M17" s="17" t="s">
        <v>7</v>
      </c>
      <c r="N17" s="21" t="s">
        <v>5</v>
      </c>
      <c r="O17" s="24">
        <v>10</v>
      </c>
      <c r="P17" s="22" t="s">
        <v>8</v>
      </c>
    </row>
    <row r="18" spans="1:16" ht="14.25" customHeight="1">
      <c r="A18" s="25" t="s">
        <v>7</v>
      </c>
      <c r="B18" s="26" t="s">
        <v>5</v>
      </c>
      <c r="C18" s="27">
        <v>1.5</v>
      </c>
      <c r="D18" s="28" t="s">
        <v>9</v>
      </c>
      <c r="E18" s="29" t="s">
        <v>7</v>
      </c>
      <c r="F18" s="30" t="s">
        <v>5</v>
      </c>
      <c r="G18" s="27">
        <v>3</v>
      </c>
      <c r="H18" s="28" t="s">
        <v>6</v>
      </c>
      <c r="I18" s="29" t="s">
        <v>12</v>
      </c>
      <c r="J18" s="31" t="s">
        <v>5</v>
      </c>
      <c r="K18" s="27">
        <v>6</v>
      </c>
      <c r="L18" s="28" t="s">
        <v>9</v>
      </c>
      <c r="M18" s="29" t="s">
        <v>7</v>
      </c>
      <c r="N18" s="32" t="s">
        <v>5</v>
      </c>
      <c r="O18" s="27">
        <v>10.5</v>
      </c>
      <c r="P18" s="33" t="s">
        <v>8</v>
      </c>
    </row>
    <row r="19" spans="1:16" ht="14.25" customHeight="1">
      <c r="A19" s="34" t="s">
        <v>14</v>
      </c>
      <c r="B19" s="35" t="s">
        <v>5</v>
      </c>
      <c r="C19" s="36">
        <v>12</v>
      </c>
      <c r="D19" s="37" t="s">
        <v>6</v>
      </c>
      <c r="E19" s="38" t="s">
        <v>14</v>
      </c>
      <c r="F19" s="39" t="s">
        <v>5</v>
      </c>
      <c r="G19" s="36">
        <v>32</v>
      </c>
      <c r="H19" s="37" t="s">
        <v>6</v>
      </c>
      <c r="I19" s="38" t="s">
        <v>15</v>
      </c>
      <c r="J19" s="35" t="s">
        <v>5</v>
      </c>
      <c r="K19" s="36">
        <v>65</v>
      </c>
      <c r="L19" s="37" t="s">
        <v>16</v>
      </c>
      <c r="M19" s="38" t="s">
        <v>15</v>
      </c>
      <c r="N19" s="40" t="s">
        <v>5</v>
      </c>
      <c r="O19" s="36">
        <v>135</v>
      </c>
      <c r="P19" s="41" t="s">
        <v>17</v>
      </c>
    </row>
    <row r="20" spans="1:16" ht="11.25" customHeight="1">
      <c r="A20" s="13" t="s">
        <v>15</v>
      </c>
      <c r="B20" s="14" t="s">
        <v>5</v>
      </c>
      <c r="C20" s="42">
        <v>12</v>
      </c>
      <c r="D20" s="16" t="s">
        <v>6</v>
      </c>
      <c r="E20" s="17" t="s">
        <v>15</v>
      </c>
      <c r="F20" s="43" t="s">
        <v>5</v>
      </c>
      <c r="G20" s="42">
        <v>32</v>
      </c>
      <c r="H20" s="16" t="s">
        <v>8</v>
      </c>
      <c r="I20" s="17" t="s">
        <v>14</v>
      </c>
      <c r="J20" s="14" t="s">
        <v>5</v>
      </c>
      <c r="K20" s="42">
        <v>65</v>
      </c>
      <c r="L20" s="44" t="s">
        <v>18</v>
      </c>
      <c r="M20" s="17" t="s">
        <v>14</v>
      </c>
      <c r="N20" s="21" t="s">
        <v>5</v>
      </c>
      <c r="O20" s="42">
        <v>140</v>
      </c>
      <c r="P20" s="45" t="s">
        <v>17</v>
      </c>
    </row>
    <row r="21" spans="1:16" ht="11.25" customHeight="1">
      <c r="A21" s="13" t="s">
        <v>15</v>
      </c>
      <c r="B21" s="14" t="s">
        <v>5</v>
      </c>
      <c r="C21" s="42">
        <v>12</v>
      </c>
      <c r="D21" s="16" t="s">
        <v>8</v>
      </c>
      <c r="E21" s="17" t="s">
        <v>15</v>
      </c>
      <c r="F21" s="43" t="s">
        <v>5</v>
      </c>
      <c r="G21" s="42">
        <v>32</v>
      </c>
      <c r="H21" s="16" t="s">
        <v>18</v>
      </c>
      <c r="I21" s="17" t="s">
        <v>14</v>
      </c>
      <c r="J21" s="14" t="s">
        <v>5</v>
      </c>
      <c r="K21" s="42">
        <v>70</v>
      </c>
      <c r="L21" s="16" t="s">
        <v>6</v>
      </c>
      <c r="M21" s="17" t="s">
        <v>14</v>
      </c>
      <c r="N21" s="21" t="s">
        <v>5</v>
      </c>
      <c r="O21" s="42">
        <v>140</v>
      </c>
      <c r="P21" s="22" t="s">
        <v>6</v>
      </c>
    </row>
    <row r="22" spans="1:16" ht="11.25" customHeight="1">
      <c r="A22" s="13" t="s">
        <v>19</v>
      </c>
      <c r="B22" s="14" t="s">
        <v>5</v>
      </c>
      <c r="C22" s="42">
        <v>13</v>
      </c>
      <c r="D22" s="16" t="s">
        <v>17</v>
      </c>
      <c r="E22" s="17" t="s">
        <v>20</v>
      </c>
      <c r="F22" s="43" t="s">
        <v>5</v>
      </c>
      <c r="G22" s="42">
        <v>34</v>
      </c>
      <c r="H22" s="16" t="s">
        <v>6</v>
      </c>
      <c r="I22" s="17" t="s">
        <v>15</v>
      </c>
      <c r="J22" s="14" t="s">
        <v>5</v>
      </c>
      <c r="K22" s="42">
        <v>70</v>
      </c>
      <c r="L22" s="44" t="s">
        <v>6</v>
      </c>
      <c r="M22" s="17" t="s">
        <v>15</v>
      </c>
      <c r="N22" s="21" t="s">
        <v>5</v>
      </c>
      <c r="O22" s="42">
        <v>140</v>
      </c>
      <c r="P22" s="45" t="s">
        <v>6</v>
      </c>
    </row>
    <row r="23" spans="1:16" ht="11.25" customHeight="1">
      <c r="A23" s="13" t="s">
        <v>14</v>
      </c>
      <c r="B23" s="14" t="s">
        <v>5</v>
      </c>
      <c r="C23" s="42">
        <v>14</v>
      </c>
      <c r="D23" s="16" t="s">
        <v>6</v>
      </c>
      <c r="E23" s="17" t="s">
        <v>14</v>
      </c>
      <c r="F23" s="43" t="s">
        <v>5</v>
      </c>
      <c r="G23" s="42">
        <v>35</v>
      </c>
      <c r="H23" s="16" t="s">
        <v>6</v>
      </c>
      <c r="I23" s="17" t="s">
        <v>14</v>
      </c>
      <c r="J23" s="14" t="s">
        <v>5</v>
      </c>
      <c r="K23" s="42">
        <v>70</v>
      </c>
      <c r="L23" s="16" t="s">
        <v>8</v>
      </c>
      <c r="M23" s="17" t="s">
        <v>14</v>
      </c>
      <c r="N23" s="21" t="s">
        <v>5</v>
      </c>
      <c r="O23" s="42">
        <v>140</v>
      </c>
      <c r="P23" s="22" t="s">
        <v>8</v>
      </c>
    </row>
    <row r="24" spans="1:16" ht="11.25" customHeight="1">
      <c r="A24" s="13" t="s">
        <v>15</v>
      </c>
      <c r="B24" s="14" t="s">
        <v>5</v>
      </c>
      <c r="C24" s="42">
        <v>14</v>
      </c>
      <c r="D24" s="16" t="s">
        <v>6</v>
      </c>
      <c r="E24" s="17" t="s">
        <v>15</v>
      </c>
      <c r="F24" s="43" t="s">
        <v>5</v>
      </c>
      <c r="G24" s="42">
        <v>35</v>
      </c>
      <c r="H24" s="16" t="s">
        <v>6</v>
      </c>
      <c r="I24" s="17" t="s">
        <v>15</v>
      </c>
      <c r="J24" s="14" t="s">
        <v>5</v>
      </c>
      <c r="K24" s="42">
        <v>70</v>
      </c>
      <c r="L24" s="44" t="s">
        <v>8</v>
      </c>
      <c r="M24" s="17" t="s">
        <v>15</v>
      </c>
      <c r="N24" s="21" t="s">
        <v>5</v>
      </c>
      <c r="O24" s="42">
        <v>140</v>
      </c>
      <c r="P24" s="45" t="s">
        <v>8</v>
      </c>
    </row>
    <row r="25" spans="1:16" ht="11.25" customHeight="1">
      <c r="A25" s="13" t="s">
        <v>15</v>
      </c>
      <c r="B25" s="14" t="s">
        <v>5</v>
      </c>
      <c r="C25" s="42">
        <v>14</v>
      </c>
      <c r="D25" s="16" t="s">
        <v>8</v>
      </c>
      <c r="E25" s="17" t="s">
        <v>14</v>
      </c>
      <c r="F25" s="43" t="s">
        <v>5</v>
      </c>
      <c r="G25" s="42">
        <v>35</v>
      </c>
      <c r="H25" s="16" t="s">
        <v>8</v>
      </c>
      <c r="I25" s="17" t="s">
        <v>14</v>
      </c>
      <c r="J25" s="14" t="s">
        <v>5</v>
      </c>
      <c r="K25" s="42">
        <v>75</v>
      </c>
      <c r="L25" s="16" t="s">
        <v>6</v>
      </c>
      <c r="M25" s="17" t="s">
        <v>15</v>
      </c>
      <c r="N25" s="21" t="s">
        <v>5</v>
      </c>
      <c r="O25" s="42">
        <v>141</v>
      </c>
      <c r="P25" s="22" t="s">
        <v>6</v>
      </c>
    </row>
    <row r="26" spans="1:16" ht="11.25" customHeight="1">
      <c r="A26" s="13" t="s">
        <v>21</v>
      </c>
      <c r="B26" s="14" t="s">
        <v>5</v>
      </c>
      <c r="C26" s="42">
        <v>14</v>
      </c>
      <c r="D26" s="16" t="s">
        <v>22</v>
      </c>
      <c r="E26" s="17" t="s">
        <v>15</v>
      </c>
      <c r="F26" s="43" t="s">
        <v>5</v>
      </c>
      <c r="G26" s="42">
        <v>35</v>
      </c>
      <c r="H26" s="16" t="s">
        <v>8</v>
      </c>
      <c r="I26" s="17" t="s">
        <v>15</v>
      </c>
      <c r="J26" s="14" t="s">
        <v>5</v>
      </c>
      <c r="K26" s="42">
        <v>75</v>
      </c>
      <c r="L26" s="44" t="s">
        <v>6</v>
      </c>
      <c r="M26" s="17" t="s">
        <v>15</v>
      </c>
      <c r="N26" s="21" t="s">
        <v>5</v>
      </c>
      <c r="O26" s="42">
        <v>141</v>
      </c>
      <c r="P26" s="45" t="s">
        <v>8</v>
      </c>
    </row>
    <row r="27" spans="1:16" ht="11.25" customHeight="1">
      <c r="A27" s="13" t="s">
        <v>15</v>
      </c>
      <c r="B27" s="14" t="s">
        <v>5</v>
      </c>
      <c r="C27" s="42">
        <v>15</v>
      </c>
      <c r="D27" s="16" t="s">
        <v>6</v>
      </c>
      <c r="E27" s="17" t="s">
        <v>14</v>
      </c>
      <c r="F27" s="43" t="s">
        <v>5</v>
      </c>
      <c r="G27" s="42">
        <v>35</v>
      </c>
      <c r="H27" s="16" t="s">
        <v>23</v>
      </c>
      <c r="I27" s="17" t="s">
        <v>15</v>
      </c>
      <c r="J27" s="14" t="s">
        <v>5</v>
      </c>
      <c r="K27" s="42">
        <v>75</v>
      </c>
      <c r="L27" s="16" t="s">
        <v>8</v>
      </c>
      <c r="M27" s="17" t="s">
        <v>15</v>
      </c>
      <c r="N27" s="21" t="s">
        <v>5</v>
      </c>
      <c r="O27" s="42">
        <v>142</v>
      </c>
      <c r="P27" s="22" t="s">
        <v>8</v>
      </c>
    </row>
    <row r="28" spans="1:16" ht="11.25" customHeight="1">
      <c r="A28" s="13" t="s">
        <v>14</v>
      </c>
      <c r="B28" s="14" t="s">
        <v>5</v>
      </c>
      <c r="C28" s="42">
        <v>15</v>
      </c>
      <c r="D28" s="16" t="s">
        <v>8</v>
      </c>
      <c r="E28" s="17" t="s">
        <v>15</v>
      </c>
      <c r="F28" s="43" t="s">
        <v>5</v>
      </c>
      <c r="G28" s="42">
        <v>35</v>
      </c>
      <c r="H28" s="16" t="s">
        <v>23</v>
      </c>
      <c r="I28" s="17" t="s">
        <v>15</v>
      </c>
      <c r="J28" s="14" t="s">
        <v>5</v>
      </c>
      <c r="K28" s="42">
        <v>80</v>
      </c>
      <c r="L28" s="44" t="s">
        <v>24</v>
      </c>
      <c r="M28" s="17" t="s">
        <v>15</v>
      </c>
      <c r="N28" s="21" t="s">
        <v>5</v>
      </c>
      <c r="O28" s="42">
        <v>145</v>
      </c>
      <c r="P28" s="45" t="s">
        <v>6</v>
      </c>
    </row>
    <row r="29" spans="1:16" ht="11.25" customHeight="1">
      <c r="A29" s="13" t="s">
        <v>15</v>
      </c>
      <c r="B29" s="14" t="s">
        <v>5</v>
      </c>
      <c r="C29" s="42">
        <v>15</v>
      </c>
      <c r="D29" s="16" t="s">
        <v>8</v>
      </c>
      <c r="E29" s="17" t="s">
        <v>14</v>
      </c>
      <c r="F29" s="43" t="s">
        <v>5</v>
      </c>
      <c r="G29" s="42">
        <v>35</v>
      </c>
      <c r="H29" s="16" t="s">
        <v>18</v>
      </c>
      <c r="I29" s="17" t="s">
        <v>15</v>
      </c>
      <c r="J29" s="14" t="s">
        <v>5</v>
      </c>
      <c r="K29" s="42">
        <v>80</v>
      </c>
      <c r="L29" s="16" t="s">
        <v>25</v>
      </c>
      <c r="M29" s="17" t="s">
        <v>14</v>
      </c>
      <c r="N29" s="21" t="s">
        <v>5</v>
      </c>
      <c r="O29" s="42">
        <v>150</v>
      </c>
      <c r="P29" s="22" t="s">
        <v>26</v>
      </c>
    </row>
    <row r="30" spans="1:16" ht="11.25" customHeight="1">
      <c r="A30" s="13" t="s">
        <v>15</v>
      </c>
      <c r="B30" s="14" t="s">
        <v>5</v>
      </c>
      <c r="C30" s="42">
        <v>15</v>
      </c>
      <c r="D30" s="16" t="s">
        <v>18</v>
      </c>
      <c r="E30" s="17" t="s">
        <v>14</v>
      </c>
      <c r="F30" s="43" t="s">
        <v>5</v>
      </c>
      <c r="G30" s="42">
        <v>40</v>
      </c>
      <c r="H30" s="16" t="s">
        <v>6</v>
      </c>
      <c r="I30" s="17" t="s">
        <v>15</v>
      </c>
      <c r="J30" s="14" t="s">
        <v>5</v>
      </c>
      <c r="K30" s="42">
        <v>80</v>
      </c>
      <c r="L30" s="44" t="s">
        <v>27</v>
      </c>
      <c r="M30" s="17" t="s">
        <v>15</v>
      </c>
      <c r="N30" s="21" t="s">
        <v>5</v>
      </c>
      <c r="O30" s="42">
        <v>150</v>
      </c>
      <c r="P30" s="45" t="s">
        <v>28</v>
      </c>
    </row>
    <row r="31" spans="1:16" ht="11.25" customHeight="1">
      <c r="A31" s="13" t="s">
        <v>21</v>
      </c>
      <c r="B31" s="14" t="s">
        <v>5</v>
      </c>
      <c r="C31" s="42">
        <v>15</v>
      </c>
      <c r="D31" s="16" t="s">
        <v>22</v>
      </c>
      <c r="E31" s="17" t="s">
        <v>15</v>
      </c>
      <c r="F31" s="43" t="s">
        <v>5</v>
      </c>
      <c r="G31" s="42">
        <v>40</v>
      </c>
      <c r="H31" s="16" t="s">
        <v>6</v>
      </c>
      <c r="I31" s="17" t="s">
        <v>14</v>
      </c>
      <c r="J31" s="14" t="s">
        <v>5</v>
      </c>
      <c r="K31" s="42">
        <v>80</v>
      </c>
      <c r="L31" s="16" t="s">
        <v>29</v>
      </c>
      <c r="M31" s="17" t="s">
        <v>15</v>
      </c>
      <c r="N31" s="21" t="s">
        <v>5</v>
      </c>
      <c r="O31" s="42">
        <v>150</v>
      </c>
      <c r="P31" s="22" t="s">
        <v>6</v>
      </c>
    </row>
    <row r="32" spans="1:16" ht="11.25" customHeight="1">
      <c r="A32" s="13" t="s">
        <v>15</v>
      </c>
      <c r="B32" s="14" t="s">
        <v>5</v>
      </c>
      <c r="C32" s="42">
        <v>16</v>
      </c>
      <c r="D32" s="16" t="s">
        <v>30</v>
      </c>
      <c r="E32" s="17" t="s">
        <v>14</v>
      </c>
      <c r="F32" s="43" t="s">
        <v>5</v>
      </c>
      <c r="G32" s="42">
        <v>40</v>
      </c>
      <c r="H32" s="16" t="s">
        <v>8</v>
      </c>
      <c r="I32" s="17" t="s">
        <v>14</v>
      </c>
      <c r="J32" s="14" t="s">
        <v>5</v>
      </c>
      <c r="K32" s="42">
        <v>80</v>
      </c>
      <c r="L32" s="44" t="s">
        <v>31</v>
      </c>
      <c r="M32" s="17" t="s">
        <v>15</v>
      </c>
      <c r="N32" s="21" t="s">
        <v>5</v>
      </c>
      <c r="O32" s="42">
        <v>150</v>
      </c>
      <c r="P32" s="45" t="s">
        <v>8</v>
      </c>
    </row>
    <row r="33" spans="1:16" ht="11.25" customHeight="1">
      <c r="A33" s="13" t="s">
        <v>14</v>
      </c>
      <c r="B33" s="14" t="s">
        <v>5</v>
      </c>
      <c r="C33" s="42">
        <v>16</v>
      </c>
      <c r="D33" s="16" t="s">
        <v>6</v>
      </c>
      <c r="E33" s="17" t="s">
        <v>15</v>
      </c>
      <c r="F33" s="43" t="s">
        <v>5</v>
      </c>
      <c r="G33" s="42">
        <v>40</v>
      </c>
      <c r="H33" s="16" t="s">
        <v>8</v>
      </c>
      <c r="I33" s="17" t="s">
        <v>14</v>
      </c>
      <c r="J33" s="14" t="s">
        <v>5</v>
      </c>
      <c r="K33" s="42">
        <v>80</v>
      </c>
      <c r="L33" s="16" t="s">
        <v>6</v>
      </c>
      <c r="M33" s="17" t="s">
        <v>14</v>
      </c>
      <c r="N33" s="21" t="s">
        <v>5</v>
      </c>
      <c r="O33" s="42">
        <v>160</v>
      </c>
      <c r="P33" s="22" t="s">
        <v>6</v>
      </c>
    </row>
    <row r="34" spans="1:16" ht="11.25" customHeight="1">
      <c r="A34" s="13" t="s">
        <v>14</v>
      </c>
      <c r="B34" s="14" t="s">
        <v>5</v>
      </c>
      <c r="C34" s="42">
        <v>16</v>
      </c>
      <c r="D34" s="16" t="s">
        <v>8</v>
      </c>
      <c r="E34" s="17" t="s">
        <v>14</v>
      </c>
      <c r="F34" s="43" t="s">
        <v>5</v>
      </c>
      <c r="G34" s="42">
        <v>40</v>
      </c>
      <c r="H34" s="16" t="s">
        <v>18</v>
      </c>
      <c r="I34" s="17" t="s">
        <v>15</v>
      </c>
      <c r="J34" s="14" t="s">
        <v>5</v>
      </c>
      <c r="K34" s="42">
        <v>80</v>
      </c>
      <c r="L34" s="44" t="s">
        <v>6</v>
      </c>
      <c r="M34" s="17" t="s">
        <v>15</v>
      </c>
      <c r="N34" s="21" t="s">
        <v>5</v>
      </c>
      <c r="O34" s="42">
        <v>160</v>
      </c>
      <c r="P34" s="45" t="s">
        <v>6</v>
      </c>
    </row>
    <row r="35" spans="1:16" ht="11.25" customHeight="1">
      <c r="A35" s="13" t="s">
        <v>15</v>
      </c>
      <c r="B35" s="14" t="s">
        <v>5</v>
      </c>
      <c r="C35" s="42">
        <v>16</v>
      </c>
      <c r="D35" s="16" t="s">
        <v>8</v>
      </c>
      <c r="E35" s="17" t="s">
        <v>14</v>
      </c>
      <c r="F35" s="43" t="s">
        <v>5</v>
      </c>
      <c r="G35" s="42">
        <v>40</v>
      </c>
      <c r="H35" s="16" t="s">
        <v>11</v>
      </c>
      <c r="I35" s="17" t="s">
        <v>14</v>
      </c>
      <c r="J35" s="14" t="s">
        <v>5</v>
      </c>
      <c r="K35" s="42">
        <v>80</v>
      </c>
      <c r="L35" s="16" t="s">
        <v>8</v>
      </c>
      <c r="M35" s="17" t="s">
        <v>14</v>
      </c>
      <c r="N35" s="21" t="s">
        <v>5</v>
      </c>
      <c r="O35" s="42">
        <v>160</v>
      </c>
      <c r="P35" s="22" t="s">
        <v>8</v>
      </c>
    </row>
    <row r="36" spans="1:16" ht="11.25" customHeight="1">
      <c r="A36" s="13" t="s">
        <v>15</v>
      </c>
      <c r="B36" s="14" t="s">
        <v>5</v>
      </c>
      <c r="C36" s="42">
        <v>16</v>
      </c>
      <c r="D36" s="16" t="s">
        <v>18</v>
      </c>
      <c r="E36" s="17" t="s">
        <v>21</v>
      </c>
      <c r="F36" s="43" t="s">
        <v>5</v>
      </c>
      <c r="G36" s="42">
        <v>40</v>
      </c>
      <c r="H36" s="16" t="s">
        <v>22</v>
      </c>
      <c r="I36" s="17" t="s">
        <v>15</v>
      </c>
      <c r="J36" s="14" t="s">
        <v>5</v>
      </c>
      <c r="K36" s="42">
        <v>80</v>
      </c>
      <c r="L36" s="44" t="s">
        <v>8</v>
      </c>
      <c r="M36" s="17" t="s">
        <v>15</v>
      </c>
      <c r="N36" s="21" t="s">
        <v>5</v>
      </c>
      <c r="O36" s="42">
        <v>160</v>
      </c>
      <c r="P36" s="45" t="s">
        <v>8</v>
      </c>
    </row>
    <row r="37" spans="1:16" ht="11.25" customHeight="1">
      <c r="A37" s="13" t="s">
        <v>15</v>
      </c>
      <c r="B37" s="14" t="s">
        <v>5</v>
      </c>
      <c r="C37" s="42">
        <v>16</v>
      </c>
      <c r="D37" s="16" t="s">
        <v>22</v>
      </c>
      <c r="E37" s="17" t="s">
        <v>20</v>
      </c>
      <c r="F37" s="43" t="s">
        <v>5</v>
      </c>
      <c r="G37" s="42">
        <v>40</v>
      </c>
      <c r="H37" s="16" t="s">
        <v>32</v>
      </c>
      <c r="I37" s="17" t="s">
        <v>21</v>
      </c>
      <c r="J37" s="14" t="s">
        <v>5</v>
      </c>
      <c r="K37" s="42">
        <v>80</v>
      </c>
      <c r="L37" s="16" t="s">
        <v>11</v>
      </c>
      <c r="M37" s="17" t="s">
        <v>15</v>
      </c>
      <c r="N37" s="21" t="s">
        <v>5</v>
      </c>
      <c r="O37" s="42">
        <v>161</v>
      </c>
      <c r="P37" s="22" t="s">
        <v>6</v>
      </c>
    </row>
    <row r="38" spans="1:16" ht="11.25" customHeight="1">
      <c r="A38" s="13" t="s">
        <v>15</v>
      </c>
      <c r="B38" s="14" t="s">
        <v>5</v>
      </c>
      <c r="C38" s="42">
        <v>16</v>
      </c>
      <c r="D38" s="16" t="s">
        <v>32</v>
      </c>
      <c r="E38" s="17" t="s">
        <v>21</v>
      </c>
      <c r="F38" s="43" t="s">
        <v>5</v>
      </c>
      <c r="G38" s="42">
        <v>45</v>
      </c>
      <c r="H38" s="16" t="s">
        <v>33</v>
      </c>
      <c r="I38" s="17" t="s">
        <v>20</v>
      </c>
      <c r="J38" s="14" t="s">
        <v>5</v>
      </c>
      <c r="K38" s="42">
        <v>85</v>
      </c>
      <c r="L38" s="44" t="s">
        <v>34</v>
      </c>
      <c r="M38" s="17" t="s">
        <v>15</v>
      </c>
      <c r="N38" s="21" t="s">
        <v>5</v>
      </c>
      <c r="O38" s="42">
        <v>161</v>
      </c>
      <c r="P38" s="45" t="s">
        <v>8</v>
      </c>
    </row>
    <row r="39" spans="1:16" ht="11.25" customHeight="1">
      <c r="A39" s="13" t="s">
        <v>15</v>
      </c>
      <c r="B39" s="14" t="s">
        <v>5</v>
      </c>
      <c r="C39" s="42">
        <v>16</v>
      </c>
      <c r="D39" s="16" t="s">
        <v>35</v>
      </c>
      <c r="E39" s="17" t="s">
        <v>14</v>
      </c>
      <c r="F39" s="43" t="s">
        <v>5</v>
      </c>
      <c r="G39" s="42">
        <v>45</v>
      </c>
      <c r="H39" s="16" t="s">
        <v>6</v>
      </c>
      <c r="I39" s="17" t="s">
        <v>14</v>
      </c>
      <c r="J39" s="14" t="s">
        <v>5</v>
      </c>
      <c r="K39" s="42">
        <v>85</v>
      </c>
      <c r="L39" s="16" t="s">
        <v>6</v>
      </c>
      <c r="M39" s="17" t="s">
        <v>15</v>
      </c>
      <c r="N39" s="21" t="s">
        <v>5</v>
      </c>
      <c r="O39" s="42">
        <v>170</v>
      </c>
      <c r="P39" s="22" t="s">
        <v>26</v>
      </c>
    </row>
    <row r="40" spans="1:16" ht="11.25" customHeight="1">
      <c r="A40" s="13" t="s">
        <v>14</v>
      </c>
      <c r="B40" s="14" t="s">
        <v>5</v>
      </c>
      <c r="C40" s="42">
        <v>18</v>
      </c>
      <c r="D40" s="16" t="s">
        <v>6</v>
      </c>
      <c r="E40" s="17" t="s">
        <v>15</v>
      </c>
      <c r="F40" s="43" t="s">
        <v>5</v>
      </c>
      <c r="G40" s="42">
        <v>45</v>
      </c>
      <c r="H40" s="16" t="s">
        <v>6</v>
      </c>
      <c r="I40" s="17" t="s">
        <v>15</v>
      </c>
      <c r="J40" s="14" t="s">
        <v>5</v>
      </c>
      <c r="K40" s="42">
        <v>85</v>
      </c>
      <c r="L40" s="44" t="s">
        <v>8</v>
      </c>
      <c r="M40" s="17" t="s">
        <v>15</v>
      </c>
      <c r="N40" s="21" t="s">
        <v>5</v>
      </c>
      <c r="O40" s="42">
        <v>170</v>
      </c>
      <c r="P40" s="45" t="s">
        <v>8</v>
      </c>
    </row>
    <row r="41" spans="1:16" ht="11.25" customHeight="1">
      <c r="A41" s="13" t="s">
        <v>15</v>
      </c>
      <c r="B41" s="14" t="s">
        <v>5</v>
      </c>
      <c r="C41" s="42">
        <v>18</v>
      </c>
      <c r="D41" s="16" t="s">
        <v>6</v>
      </c>
      <c r="E41" s="17" t="s">
        <v>14</v>
      </c>
      <c r="F41" s="43" t="s">
        <v>5</v>
      </c>
      <c r="G41" s="42">
        <v>45</v>
      </c>
      <c r="H41" s="16" t="s">
        <v>8</v>
      </c>
      <c r="I41" s="17" t="s">
        <v>14</v>
      </c>
      <c r="J41" s="14" t="s">
        <v>5</v>
      </c>
      <c r="K41" s="42">
        <v>90</v>
      </c>
      <c r="L41" s="16" t="s">
        <v>33</v>
      </c>
      <c r="M41" s="17" t="s">
        <v>15</v>
      </c>
      <c r="N41" s="21" t="s">
        <v>5</v>
      </c>
      <c r="O41" s="42">
        <v>180</v>
      </c>
      <c r="P41" s="22" t="s">
        <v>28</v>
      </c>
    </row>
    <row r="42" spans="1:16" ht="11.25" customHeight="1">
      <c r="A42" s="13" t="s">
        <v>15</v>
      </c>
      <c r="B42" s="14" t="s">
        <v>5</v>
      </c>
      <c r="C42" s="42">
        <v>18</v>
      </c>
      <c r="D42" s="16" t="s">
        <v>8</v>
      </c>
      <c r="E42" s="17" t="s">
        <v>15</v>
      </c>
      <c r="F42" s="43" t="s">
        <v>5</v>
      </c>
      <c r="G42" s="42">
        <v>45</v>
      </c>
      <c r="H42" s="16" t="s">
        <v>8</v>
      </c>
      <c r="I42" s="17" t="s">
        <v>15</v>
      </c>
      <c r="J42" s="14" t="s">
        <v>5</v>
      </c>
      <c r="K42" s="42">
        <v>90</v>
      </c>
      <c r="L42" s="44" t="s">
        <v>33</v>
      </c>
      <c r="M42" s="17" t="s">
        <v>15</v>
      </c>
      <c r="N42" s="21" t="s">
        <v>5</v>
      </c>
      <c r="O42" s="42">
        <v>180</v>
      </c>
      <c r="P42" s="45" t="s">
        <v>36</v>
      </c>
    </row>
    <row r="43" spans="1:16" ht="11.25" customHeight="1">
      <c r="A43" s="13" t="s">
        <v>14</v>
      </c>
      <c r="B43" s="14" t="s">
        <v>5</v>
      </c>
      <c r="C43" s="42">
        <v>20</v>
      </c>
      <c r="D43" s="16" t="s">
        <v>6</v>
      </c>
      <c r="E43" s="17" t="s">
        <v>15</v>
      </c>
      <c r="F43" s="43" t="s">
        <v>5</v>
      </c>
      <c r="G43" s="42">
        <v>45</v>
      </c>
      <c r="H43" s="16" t="s">
        <v>18</v>
      </c>
      <c r="I43" s="17" t="s">
        <v>14</v>
      </c>
      <c r="J43" s="14" t="s">
        <v>5</v>
      </c>
      <c r="K43" s="42">
        <v>90</v>
      </c>
      <c r="L43" s="16" t="s">
        <v>24</v>
      </c>
      <c r="M43" s="17" t="s">
        <v>15</v>
      </c>
      <c r="N43" s="21" t="s">
        <v>5</v>
      </c>
      <c r="O43" s="42">
        <v>180</v>
      </c>
      <c r="P43" s="22" t="s">
        <v>6</v>
      </c>
    </row>
    <row r="44" spans="1:16" ht="11.25" customHeight="1">
      <c r="A44" s="13" t="s">
        <v>15</v>
      </c>
      <c r="B44" s="14" t="s">
        <v>5</v>
      </c>
      <c r="C44" s="42">
        <v>20</v>
      </c>
      <c r="D44" s="16" t="s">
        <v>6</v>
      </c>
      <c r="E44" s="17" t="s">
        <v>14</v>
      </c>
      <c r="F44" s="43" t="s">
        <v>5</v>
      </c>
      <c r="G44" s="42">
        <v>45</v>
      </c>
      <c r="H44" s="16" t="s">
        <v>11</v>
      </c>
      <c r="I44" s="17" t="s">
        <v>15</v>
      </c>
      <c r="J44" s="14" t="s">
        <v>5</v>
      </c>
      <c r="K44" s="42">
        <v>90</v>
      </c>
      <c r="L44" s="44" t="s">
        <v>24</v>
      </c>
      <c r="M44" s="17" t="s">
        <v>15</v>
      </c>
      <c r="N44" s="21" t="s">
        <v>5</v>
      </c>
      <c r="O44" s="42">
        <v>180</v>
      </c>
      <c r="P44" s="45" t="s">
        <v>8</v>
      </c>
    </row>
    <row r="45" spans="1:16" ht="11.25" customHeight="1">
      <c r="A45" s="13" t="s">
        <v>14</v>
      </c>
      <c r="B45" s="14" t="s">
        <v>5</v>
      </c>
      <c r="C45" s="42">
        <v>20</v>
      </c>
      <c r="D45" s="16" t="s">
        <v>8</v>
      </c>
      <c r="E45" s="17" t="s">
        <v>20</v>
      </c>
      <c r="F45" s="43" t="s">
        <v>5</v>
      </c>
      <c r="G45" s="42">
        <v>50</v>
      </c>
      <c r="H45" s="16" t="s">
        <v>37</v>
      </c>
      <c r="I45" s="17" t="s">
        <v>14</v>
      </c>
      <c r="J45" s="14" t="s">
        <v>5</v>
      </c>
      <c r="K45" s="42">
        <v>90</v>
      </c>
      <c r="L45" s="16" t="s">
        <v>6</v>
      </c>
      <c r="M45" s="17" t="s">
        <v>15</v>
      </c>
      <c r="N45" s="21" t="s">
        <v>5</v>
      </c>
      <c r="O45" s="42">
        <v>182</v>
      </c>
      <c r="P45" s="22" t="s">
        <v>26</v>
      </c>
    </row>
    <row r="46" spans="1:16" ht="11.25" customHeight="1">
      <c r="A46" s="13" t="s">
        <v>15</v>
      </c>
      <c r="B46" s="14" t="s">
        <v>5</v>
      </c>
      <c r="C46" s="42">
        <v>20</v>
      </c>
      <c r="D46" s="16" t="s">
        <v>8</v>
      </c>
      <c r="E46" s="17" t="s">
        <v>14</v>
      </c>
      <c r="F46" s="43" t="s">
        <v>5</v>
      </c>
      <c r="G46" s="42">
        <v>50</v>
      </c>
      <c r="H46" s="16" t="s">
        <v>6</v>
      </c>
      <c r="I46" s="17" t="s">
        <v>15</v>
      </c>
      <c r="J46" s="14" t="s">
        <v>5</v>
      </c>
      <c r="K46" s="42">
        <v>90</v>
      </c>
      <c r="L46" s="44" t="s">
        <v>6</v>
      </c>
      <c r="M46" s="17" t="s">
        <v>15</v>
      </c>
      <c r="N46" s="21" t="s">
        <v>5</v>
      </c>
      <c r="O46" s="42">
        <v>185</v>
      </c>
      <c r="P46" s="45" t="s">
        <v>8</v>
      </c>
    </row>
    <row r="47" spans="1:16" ht="11.25" customHeight="1">
      <c r="A47" s="13" t="s">
        <v>14</v>
      </c>
      <c r="B47" s="14" t="s">
        <v>5</v>
      </c>
      <c r="C47" s="42">
        <v>20</v>
      </c>
      <c r="D47" s="16" t="s">
        <v>22</v>
      </c>
      <c r="E47" s="17" t="s">
        <v>15</v>
      </c>
      <c r="F47" s="43" t="s">
        <v>5</v>
      </c>
      <c r="G47" s="42">
        <v>50</v>
      </c>
      <c r="H47" s="16" t="s">
        <v>6</v>
      </c>
      <c r="I47" s="17" t="s">
        <v>14</v>
      </c>
      <c r="J47" s="14" t="s">
        <v>5</v>
      </c>
      <c r="K47" s="42">
        <v>90</v>
      </c>
      <c r="L47" s="16" t="s">
        <v>8</v>
      </c>
      <c r="M47" s="17" t="s">
        <v>15</v>
      </c>
      <c r="N47" s="21" t="s">
        <v>5</v>
      </c>
      <c r="O47" s="42">
        <v>190</v>
      </c>
      <c r="P47" s="22" t="s">
        <v>6</v>
      </c>
    </row>
    <row r="48" spans="1:16" ht="11.25" customHeight="1">
      <c r="A48" s="13" t="s">
        <v>14</v>
      </c>
      <c r="B48" s="14" t="s">
        <v>5</v>
      </c>
      <c r="C48" s="42">
        <v>22</v>
      </c>
      <c r="D48" s="16" t="s">
        <v>6</v>
      </c>
      <c r="E48" s="17" t="s">
        <v>14</v>
      </c>
      <c r="F48" s="43" t="s">
        <v>5</v>
      </c>
      <c r="G48" s="42">
        <v>50</v>
      </c>
      <c r="H48" s="16" t="s">
        <v>8</v>
      </c>
      <c r="I48" s="17" t="s">
        <v>15</v>
      </c>
      <c r="J48" s="14" t="s">
        <v>5</v>
      </c>
      <c r="K48" s="42">
        <v>90</v>
      </c>
      <c r="L48" s="44" t="s">
        <v>8</v>
      </c>
      <c r="M48" s="17" t="s">
        <v>15</v>
      </c>
      <c r="N48" s="21" t="s">
        <v>5</v>
      </c>
      <c r="O48" s="42">
        <v>190</v>
      </c>
      <c r="P48" s="45" t="s">
        <v>8</v>
      </c>
    </row>
    <row r="49" spans="1:16" ht="11.25" customHeight="1">
      <c r="A49" s="13" t="s">
        <v>15</v>
      </c>
      <c r="B49" s="14" t="s">
        <v>5</v>
      </c>
      <c r="C49" s="42">
        <v>22</v>
      </c>
      <c r="D49" s="16" t="s">
        <v>6</v>
      </c>
      <c r="E49" s="17" t="s">
        <v>15</v>
      </c>
      <c r="F49" s="43" t="s">
        <v>5</v>
      </c>
      <c r="G49" s="42">
        <v>50</v>
      </c>
      <c r="H49" s="16" t="s">
        <v>8</v>
      </c>
      <c r="I49" s="17" t="s">
        <v>15</v>
      </c>
      <c r="J49" s="14" t="s">
        <v>5</v>
      </c>
      <c r="K49" s="42">
        <v>95</v>
      </c>
      <c r="L49" s="16" t="s">
        <v>6</v>
      </c>
      <c r="M49" s="17" t="s">
        <v>15</v>
      </c>
      <c r="N49" s="21" t="s">
        <v>5</v>
      </c>
      <c r="O49" s="42">
        <v>191</v>
      </c>
      <c r="P49" s="22" t="s">
        <v>8</v>
      </c>
    </row>
    <row r="50" spans="1:16" ht="11.25" customHeight="1">
      <c r="A50" s="13" t="s">
        <v>14</v>
      </c>
      <c r="B50" s="14" t="s">
        <v>5</v>
      </c>
      <c r="C50" s="42">
        <v>22</v>
      </c>
      <c r="D50" s="16" t="s">
        <v>8</v>
      </c>
      <c r="E50" s="17" t="s">
        <v>14</v>
      </c>
      <c r="F50" s="43" t="s">
        <v>5</v>
      </c>
      <c r="G50" s="42">
        <v>50</v>
      </c>
      <c r="H50" s="16" t="s">
        <v>18</v>
      </c>
      <c r="I50" s="17" t="s">
        <v>14</v>
      </c>
      <c r="J50" s="14" t="s">
        <v>5</v>
      </c>
      <c r="K50" s="42">
        <v>100</v>
      </c>
      <c r="L50" s="44" t="s">
        <v>38</v>
      </c>
      <c r="M50" s="17" t="s">
        <v>15</v>
      </c>
      <c r="N50" s="21" t="s">
        <v>5</v>
      </c>
      <c r="O50" s="42">
        <v>200</v>
      </c>
      <c r="P50" s="45" t="s">
        <v>17</v>
      </c>
    </row>
    <row r="51" spans="1:16" ht="11.25" customHeight="1">
      <c r="A51" s="13" t="s">
        <v>15</v>
      </c>
      <c r="B51" s="14" t="s">
        <v>5</v>
      </c>
      <c r="C51" s="42">
        <v>22</v>
      </c>
      <c r="D51" s="16" t="s">
        <v>8</v>
      </c>
      <c r="E51" s="17" t="s">
        <v>14</v>
      </c>
      <c r="F51" s="43" t="s">
        <v>5</v>
      </c>
      <c r="G51" s="42">
        <v>50</v>
      </c>
      <c r="H51" s="16" t="s">
        <v>11</v>
      </c>
      <c r="I51" s="17" t="s">
        <v>14</v>
      </c>
      <c r="J51" s="14" t="s">
        <v>5</v>
      </c>
      <c r="K51" s="42">
        <v>100</v>
      </c>
      <c r="L51" s="16" t="s">
        <v>6</v>
      </c>
      <c r="M51" s="17" t="s">
        <v>15</v>
      </c>
      <c r="N51" s="21" t="s">
        <v>5</v>
      </c>
      <c r="O51" s="42">
        <v>200</v>
      </c>
      <c r="P51" s="22" t="s">
        <v>28</v>
      </c>
    </row>
    <row r="52" spans="1:16" ht="11.25" customHeight="1">
      <c r="A52" s="13" t="s">
        <v>15</v>
      </c>
      <c r="B52" s="14" t="s">
        <v>5</v>
      </c>
      <c r="C52" s="42">
        <v>25</v>
      </c>
      <c r="D52" s="16" t="s">
        <v>39</v>
      </c>
      <c r="E52" s="17" t="s">
        <v>21</v>
      </c>
      <c r="F52" s="43" t="s">
        <v>5</v>
      </c>
      <c r="G52" s="42">
        <v>50</v>
      </c>
      <c r="H52" s="16" t="s">
        <v>22</v>
      </c>
      <c r="I52" s="17" t="s">
        <v>14</v>
      </c>
      <c r="J52" s="14" t="s">
        <v>5</v>
      </c>
      <c r="K52" s="42">
        <v>100</v>
      </c>
      <c r="L52" s="44" t="s">
        <v>8</v>
      </c>
      <c r="M52" s="17" t="s">
        <v>15</v>
      </c>
      <c r="N52" s="21" t="s">
        <v>5</v>
      </c>
      <c r="O52" s="42">
        <v>200</v>
      </c>
      <c r="P52" s="45" t="s">
        <v>6</v>
      </c>
    </row>
    <row r="53" spans="1:16" ht="11.25" customHeight="1">
      <c r="A53" s="13" t="s">
        <v>14</v>
      </c>
      <c r="B53" s="14" t="s">
        <v>5</v>
      </c>
      <c r="C53" s="42">
        <v>25</v>
      </c>
      <c r="D53" s="16" t="s">
        <v>6</v>
      </c>
      <c r="E53" s="17" t="s">
        <v>15</v>
      </c>
      <c r="F53" s="43" t="s">
        <v>5</v>
      </c>
      <c r="G53" s="42">
        <v>50</v>
      </c>
      <c r="H53" s="16" t="s">
        <v>22</v>
      </c>
      <c r="I53" s="17" t="s">
        <v>15</v>
      </c>
      <c r="J53" s="14" t="s">
        <v>5</v>
      </c>
      <c r="K53" s="42">
        <v>100</v>
      </c>
      <c r="L53" s="16" t="s">
        <v>8</v>
      </c>
      <c r="M53" s="17" t="s">
        <v>15</v>
      </c>
      <c r="N53" s="21" t="s">
        <v>5</v>
      </c>
      <c r="O53" s="42">
        <v>200</v>
      </c>
      <c r="P53" s="22" t="s">
        <v>8</v>
      </c>
    </row>
    <row r="54" spans="1:16" ht="11.25" customHeight="1">
      <c r="A54" s="13" t="s">
        <v>15</v>
      </c>
      <c r="B54" s="14" t="s">
        <v>5</v>
      </c>
      <c r="C54" s="42">
        <v>25</v>
      </c>
      <c r="D54" s="16" t="s">
        <v>6</v>
      </c>
      <c r="E54" s="17" t="s">
        <v>15</v>
      </c>
      <c r="F54" s="43" t="s">
        <v>5</v>
      </c>
      <c r="G54" s="42">
        <v>50</v>
      </c>
      <c r="H54" s="16" t="s">
        <v>32</v>
      </c>
      <c r="I54" s="17" t="s">
        <v>15</v>
      </c>
      <c r="J54" s="14" t="s">
        <v>5</v>
      </c>
      <c r="K54" s="42">
        <v>110</v>
      </c>
      <c r="L54" s="44" t="s">
        <v>6</v>
      </c>
      <c r="M54" s="17" t="s">
        <v>15</v>
      </c>
      <c r="N54" s="21" t="s">
        <v>5</v>
      </c>
      <c r="O54" s="42">
        <v>200</v>
      </c>
      <c r="P54" s="45" t="s">
        <v>40</v>
      </c>
    </row>
    <row r="55" spans="1:16" ht="11.25" customHeight="1">
      <c r="A55" s="13" t="s">
        <v>14</v>
      </c>
      <c r="B55" s="14" t="s">
        <v>5</v>
      </c>
      <c r="C55" s="42">
        <v>25</v>
      </c>
      <c r="D55" s="16" t="s">
        <v>8</v>
      </c>
      <c r="E55" s="17" t="s">
        <v>20</v>
      </c>
      <c r="F55" s="43" t="s">
        <v>5</v>
      </c>
      <c r="G55" s="42">
        <v>50</v>
      </c>
      <c r="H55" s="16" t="s">
        <v>41</v>
      </c>
      <c r="I55" s="17" t="s">
        <v>15</v>
      </c>
      <c r="J55" s="14" t="s">
        <v>5</v>
      </c>
      <c r="K55" s="42">
        <v>110</v>
      </c>
      <c r="L55" s="16" t="s">
        <v>8</v>
      </c>
      <c r="M55" s="17" t="s">
        <v>15</v>
      </c>
      <c r="N55" s="21" t="s">
        <v>5</v>
      </c>
      <c r="O55" s="42">
        <v>202</v>
      </c>
      <c r="P55" s="22" t="s">
        <v>6</v>
      </c>
    </row>
    <row r="56" spans="1:16" ht="11.25" customHeight="1">
      <c r="A56" s="13" t="s">
        <v>15</v>
      </c>
      <c r="B56" s="14" t="s">
        <v>5</v>
      </c>
      <c r="C56" s="42">
        <v>25</v>
      </c>
      <c r="D56" s="16" t="s">
        <v>8</v>
      </c>
      <c r="E56" s="17" t="s">
        <v>14</v>
      </c>
      <c r="F56" s="43" t="s">
        <v>5</v>
      </c>
      <c r="G56" s="42">
        <v>55</v>
      </c>
      <c r="H56" s="16" t="s">
        <v>6</v>
      </c>
      <c r="I56" s="17" t="s">
        <v>15</v>
      </c>
      <c r="J56" s="14" t="s">
        <v>5</v>
      </c>
      <c r="K56" s="42">
        <v>111</v>
      </c>
      <c r="L56" s="44" t="s">
        <v>8</v>
      </c>
      <c r="M56" s="17" t="s">
        <v>15</v>
      </c>
      <c r="N56" s="21" t="s">
        <v>5</v>
      </c>
      <c r="O56" s="42">
        <v>202</v>
      </c>
      <c r="P56" s="45" t="s">
        <v>8</v>
      </c>
    </row>
    <row r="57" spans="1:16" ht="11.25" customHeight="1">
      <c r="A57" s="13" t="s">
        <v>14</v>
      </c>
      <c r="B57" s="14" t="s">
        <v>5</v>
      </c>
      <c r="C57" s="42">
        <v>25</v>
      </c>
      <c r="D57" s="16" t="s">
        <v>18</v>
      </c>
      <c r="E57" s="17" t="s">
        <v>15</v>
      </c>
      <c r="F57" s="43" t="s">
        <v>5</v>
      </c>
      <c r="G57" s="42">
        <v>55</v>
      </c>
      <c r="H57" s="16" t="s">
        <v>6</v>
      </c>
      <c r="I57" s="17" t="s">
        <v>15</v>
      </c>
      <c r="J57" s="14" t="s">
        <v>5</v>
      </c>
      <c r="K57" s="42">
        <v>115</v>
      </c>
      <c r="L57" s="16" t="s">
        <v>6</v>
      </c>
      <c r="M57" s="17" t="s">
        <v>15</v>
      </c>
      <c r="N57" s="21" t="s">
        <v>5</v>
      </c>
      <c r="O57" s="42">
        <v>205</v>
      </c>
      <c r="P57" s="22" t="s">
        <v>8</v>
      </c>
    </row>
    <row r="58" spans="1:16" ht="11.25" customHeight="1">
      <c r="A58" s="13" t="s">
        <v>15</v>
      </c>
      <c r="B58" s="14" t="s">
        <v>5</v>
      </c>
      <c r="C58" s="42">
        <v>25</v>
      </c>
      <c r="D58" s="16" t="s">
        <v>18</v>
      </c>
      <c r="E58" s="17" t="s">
        <v>14</v>
      </c>
      <c r="F58" s="43" t="s">
        <v>5</v>
      </c>
      <c r="G58" s="42">
        <v>55</v>
      </c>
      <c r="H58" s="16" t="s">
        <v>8</v>
      </c>
      <c r="I58" s="17" t="s">
        <v>15</v>
      </c>
      <c r="J58" s="14" t="s">
        <v>5</v>
      </c>
      <c r="K58" s="42">
        <v>116</v>
      </c>
      <c r="L58" s="44" t="s">
        <v>8</v>
      </c>
      <c r="M58" s="17" t="s">
        <v>15</v>
      </c>
      <c r="N58" s="21" t="s">
        <v>5</v>
      </c>
      <c r="O58" s="42">
        <v>210</v>
      </c>
      <c r="P58" s="45" t="s">
        <v>42</v>
      </c>
    </row>
    <row r="59" spans="1:16" ht="11.25" customHeight="1">
      <c r="A59" s="13" t="s">
        <v>14</v>
      </c>
      <c r="B59" s="14" t="s">
        <v>5</v>
      </c>
      <c r="C59" s="42">
        <v>25</v>
      </c>
      <c r="D59" s="16" t="s">
        <v>11</v>
      </c>
      <c r="E59" s="17" t="s">
        <v>15</v>
      </c>
      <c r="F59" s="43" t="s">
        <v>5</v>
      </c>
      <c r="G59" s="42">
        <v>55</v>
      </c>
      <c r="H59" s="16" t="s">
        <v>8</v>
      </c>
      <c r="I59" s="17" t="s">
        <v>15</v>
      </c>
      <c r="J59" s="14" t="s">
        <v>5</v>
      </c>
      <c r="K59" s="42">
        <v>120</v>
      </c>
      <c r="L59" s="16" t="s">
        <v>17</v>
      </c>
      <c r="M59" s="17" t="s">
        <v>15</v>
      </c>
      <c r="N59" s="21" t="s">
        <v>5</v>
      </c>
      <c r="O59" s="42">
        <v>220</v>
      </c>
      <c r="P59" s="22" t="s">
        <v>43</v>
      </c>
    </row>
    <row r="60" spans="1:16" ht="11.25" customHeight="1">
      <c r="A60" s="13" t="s">
        <v>15</v>
      </c>
      <c r="B60" s="14" t="s">
        <v>5</v>
      </c>
      <c r="C60" s="42">
        <v>25</v>
      </c>
      <c r="D60" s="16" t="s">
        <v>11</v>
      </c>
      <c r="E60" s="17" t="s">
        <v>14</v>
      </c>
      <c r="F60" s="43" t="s">
        <v>5</v>
      </c>
      <c r="G60" s="42">
        <v>60</v>
      </c>
      <c r="H60" s="16" t="s">
        <v>6</v>
      </c>
      <c r="I60" s="17" t="s">
        <v>15</v>
      </c>
      <c r="J60" s="14" t="s">
        <v>5</v>
      </c>
      <c r="K60" s="42">
        <v>120</v>
      </c>
      <c r="L60" s="44" t="s">
        <v>24</v>
      </c>
      <c r="M60" s="17" t="s">
        <v>15</v>
      </c>
      <c r="N60" s="21" t="s">
        <v>5</v>
      </c>
      <c r="O60" s="42">
        <v>220</v>
      </c>
      <c r="P60" s="45" t="s">
        <v>28</v>
      </c>
    </row>
    <row r="61" spans="1:16" ht="11.25" customHeight="1">
      <c r="A61" s="13" t="s">
        <v>20</v>
      </c>
      <c r="B61" s="14" t="s">
        <v>5</v>
      </c>
      <c r="C61" s="42">
        <v>25</v>
      </c>
      <c r="D61" s="16" t="s">
        <v>22</v>
      </c>
      <c r="E61" s="17" t="s">
        <v>15</v>
      </c>
      <c r="F61" s="43" t="s">
        <v>5</v>
      </c>
      <c r="G61" s="42">
        <v>60</v>
      </c>
      <c r="H61" s="16" t="s">
        <v>6</v>
      </c>
      <c r="I61" s="17" t="s">
        <v>14</v>
      </c>
      <c r="J61" s="14" t="s">
        <v>5</v>
      </c>
      <c r="K61" s="42">
        <v>120</v>
      </c>
      <c r="L61" s="16" t="s">
        <v>6</v>
      </c>
      <c r="M61" s="17" t="s">
        <v>15</v>
      </c>
      <c r="N61" s="21" t="s">
        <v>5</v>
      </c>
      <c r="O61" s="42">
        <v>225</v>
      </c>
      <c r="P61" s="22" t="s">
        <v>43</v>
      </c>
    </row>
    <row r="62" spans="1:16" ht="11.25" customHeight="1">
      <c r="A62" s="13" t="s">
        <v>15</v>
      </c>
      <c r="B62" s="14" t="s">
        <v>5</v>
      </c>
      <c r="C62" s="42">
        <v>28</v>
      </c>
      <c r="D62" s="16" t="s">
        <v>8</v>
      </c>
      <c r="E62" s="17" t="s">
        <v>14</v>
      </c>
      <c r="F62" s="43" t="s">
        <v>5</v>
      </c>
      <c r="G62" s="42">
        <v>60</v>
      </c>
      <c r="H62" s="16" t="s">
        <v>8</v>
      </c>
      <c r="I62" s="17" t="s">
        <v>15</v>
      </c>
      <c r="J62" s="14" t="s">
        <v>5</v>
      </c>
      <c r="K62" s="42">
        <v>120</v>
      </c>
      <c r="L62" s="44" t="s">
        <v>6</v>
      </c>
      <c r="M62" s="17" t="s">
        <v>15</v>
      </c>
      <c r="N62" s="21" t="s">
        <v>5</v>
      </c>
      <c r="O62" s="42">
        <v>235</v>
      </c>
      <c r="P62" s="45" t="s">
        <v>28</v>
      </c>
    </row>
    <row r="63" spans="1:16" ht="11.25" customHeight="1">
      <c r="A63" s="13" t="s">
        <v>14</v>
      </c>
      <c r="B63" s="14" t="s">
        <v>5</v>
      </c>
      <c r="C63" s="42">
        <v>30</v>
      </c>
      <c r="D63" s="16" t="s">
        <v>6</v>
      </c>
      <c r="E63" s="17" t="s">
        <v>15</v>
      </c>
      <c r="F63" s="43" t="s">
        <v>5</v>
      </c>
      <c r="G63" s="42">
        <v>60</v>
      </c>
      <c r="H63" s="16" t="s">
        <v>8</v>
      </c>
      <c r="I63" s="17" t="s">
        <v>14</v>
      </c>
      <c r="J63" s="14" t="s">
        <v>5</v>
      </c>
      <c r="K63" s="42">
        <v>120</v>
      </c>
      <c r="L63" s="16" t="s">
        <v>8</v>
      </c>
      <c r="M63" s="17" t="s">
        <v>15</v>
      </c>
      <c r="N63" s="21" t="s">
        <v>5</v>
      </c>
      <c r="O63" s="42">
        <v>255</v>
      </c>
      <c r="P63" s="22" t="s">
        <v>43</v>
      </c>
    </row>
    <row r="64" spans="1:16" ht="11.25" customHeight="1">
      <c r="A64" s="13" t="s">
        <v>15</v>
      </c>
      <c r="B64" s="14" t="s">
        <v>5</v>
      </c>
      <c r="C64" s="42">
        <v>30</v>
      </c>
      <c r="D64" s="16" t="s">
        <v>6</v>
      </c>
      <c r="E64" s="17" t="s">
        <v>15</v>
      </c>
      <c r="F64" s="43" t="s">
        <v>5</v>
      </c>
      <c r="G64" s="42">
        <v>60</v>
      </c>
      <c r="H64" s="16" t="s">
        <v>18</v>
      </c>
      <c r="I64" s="17" t="s">
        <v>15</v>
      </c>
      <c r="J64" s="14" t="s">
        <v>5</v>
      </c>
      <c r="K64" s="42">
        <v>120</v>
      </c>
      <c r="L64" s="44" t="s">
        <v>8</v>
      </c>
      <c r="M64" s="17" t="s">
        <v>15</v>
      </c>
      <c r="N64" s="21" t="s">
        <v>5</v>
      </c>
      <c r="O64" s="42">
        <v>265</v>
      </c>
      <c r="P64" s="45" t="s">
        <v>43</v>
      </c>
    </row>
    <row r="65" spans="1:16" ht="11.25" customHeight="1">
      <c r="A65" s="13" t="s">
        <v>14</v>
      </c>
      <c r="B65" s="14" t="s">
        <v>5</v>
      </c>
      <c r="C65" s="42">
        <v>30</v>
      </c>
      <c r="D65" s="16" t="s">
        <v>8</v>
      </c>
      <c r="E65" s="17" t="s">
        <v>15</v>
      </c>
      <c r="F65" s="43" t="s">
        <v>5</v>
      </c>
      <c r="G65" s="42">
        <v>60</v>
      </c>
      <c r="H65" s="16" t="s">
        <v>11</v>
      </c>
      <c r="I65" s="17" t="s">
        <v>15</v>
      </c>
      <c r="J65" s="14" t="s">
        <v>5</v>
      </c>
      <c r="K65" s="42">
        <v>121</v>
      </c>
      <c r="L65" s="16" t="s">
        <v>17</v>
      </c>
      <c r="M65" s="17" t="s">
        <v>15</v>
      </c>
      <c r="N65" s="21" t="s">
        <v>5</v>
      </c>
      <c r="O65" s="42">
        <v>280</v>
      </c>
      <c r="P65" s="22" t="s">
        <v>44</v>
      </c>
    </row>
    <row r="66" spans="1:16" ht="11.25" customHeight="1">
      <c r="A66" s="13" t="s">
        <v>15</v>
      </c>
      <c r="B66" s="14" t="s">
        <v>5</v>
      </c>
      <c r="C66" s="42">
        <v>30</v>
      </c>
      <c r="D66" s="16" t="s">
        <v>8</v>
      </c>
      <c r="E66" s="17" t="s">
        <v>21</v>
      </c>
      <c r="F66" s="43" t="s">
        <v>5</v>
      </c>
      <c r="G66" s="42">
        <v>60</v>
      </c>
      <c r="H66" s="16" t="s">
        <v>22</v>
      </c>
      <c r="I66" s="17" t="s">
        <v>15</v>
      </c>
      <c r="J66" s="14" t="s">
        <v>5</v>
      </c>
      <c r="K66" s="42">
        <v>121</v>
      </c>
      <c r="L66" s="44" t="s">
        <v>6</v>
      </c>
      <c r="M66" s="17" t="s">
        <v>15</v>
      </c>
      <c r="N66" s="21" t="s">
        <v>5</v>
      </c>
      <c r="O66" s="42">
        <v>305</v>
      </c>
      <c r="P66" s="45" t="s">
        <v>43</v>
      </c>
    </row>
    <row r="67" spans="1:16" ht="11.25" customHeight="1">
      <c r="A67" s="13" t="s">
        <v>14</v>
      </c>
      <c r="B67" s="14" t="s">
        <v>5</v>
      </c>
      <c r="C67" s="42">
        <v>30</v>
      </c>
      <c r="D67" s="16" t="s">
        <v>45</v>
      </c>
      <c r="E67" s="17" t="s">
        <v>15</v>
      </c>
      <c r="F67" s="43" t="s">
        <v>5</v>
      </c>
      <c r="G67" s="42">
        <v>60</v>
      </c>
      <c r="H67" s="16" t="s">
        <v>32</v>
      </c>
      <c r="I67" s="17" t="s">
        <v>15</v>
      </c>
      <c r="J67" s="14" t="s">
        <v>5</v>
      </c>
      <c r="K67" s="42">
        <v>121</v>
      </c>
      <c r="L67" s="16" t="s">
        <v>8</v>
      </c>
      <c r="M67" s="17" t="s">
        <v>15</v>
      </c>
      <c r="N67" s="21" t="s">
        <v>5</v>
      </c>
      <c r="O67" s="42">
        <v>320</v>
      </c>
      <c r="P67" s="22" t="s">
        <v>43</v>
      </c>
    </row>
    <row r="68" spans="1:16" ht="11.25" customHeight="1">
      <c r="A68" s="13" t="s">
        <v>15</v>
      </c>
      <c r="B68" s="14" t="s">
        <v>5</v>
      </c>
      <c r="C68" s="42">
        <v>30</v>
      </c>
      <c r="D68" s="16" t="s">
        <v>45</v>
      </c>
      <c r="E68" s="17" t="s">
        <v>14</v>
      </c>
      <c r="F68" s="43" t="s">
        <v>5</v>
      </c>
      <c r="G68" s="42">
        <v>65</v>
      </c>
      <c r="H68" s="16" t="s">
        <v>6</v>
      </c>
      <c r="I68" s="17" t="s">
        <v>15</v>
      </c>
      <c r="J68" s="14" t="s">
        <v>5</v>
      </c>
      <c r="K68" s="42">
        <v>130</v>
      </c>
      <c r="L68" s="44" t="s">
        <v>17</v>
      </c>
      <c r="M68" s="17" t="s">
        <v>15</v>
      </c>
      <c r="N68" s="21" t="s">
        <v>5</v>
      </c>
      <c r="O68" s="42">
        <v>335</v>
      </c>
      <c r="P68" s="45" t="s">
        <v>43</v>
      </c>
    </row>
    <row r="69" spans="1:16" ht="11.25" customHeight="1">
      <c r="A69" s="13" t="s">
        <v>14</v>
      </c>
      <c r="B69" s="14" t="s">
        <v>5</v>
      </c>
      <c r="C69" s="42">
        <v>30</v>
      </c>
      <c r="D69" s="16" t="s">
        <v>18</v>
      </c>
      <c r="E69" s="17" t="s">
        <v>20</v>
      </c>
      <c r="F69" s="43" t="s">
        <v>5</v>
      </c>
      <c r="G69" s="42">
        <v>65</v>
      </c>
      <c r="H69" s="16" t="s">
        <v>6</v>
      </c>
      <c r="I69" s="17" t="s">
        <v>14</v>
      </c>
      <c r="J69" s="14" t="s">
        <v>5</v>
      </c>
      <c r="K69" s="42">
        <v>130</v>
      </c>
      <c r="L69" s="16" t="s">
        <v>6</v>
      </c>
      <c r="M69" s="17" t="s">
        <v>15</v>
      </c>
      <c r="N69" s="21" t="s">
        <v>5</v>
      </c>
      <c r="O69" s="42">
        <v>355</v>
      </c>
      <c r="P69" s="22" t="s">
        <v>46</v>
      </c>
    </row>
    <row r="70" spans="1:16" ht="11.25" customHeight="1">
      <c r="A70" s="13" t="s">
        <v>15</v>
      </c>
      <c r="B70" s="14" t="s">
        <v>5</v>
      </c>
      <c r="C70" s="42">
        <v>30</v>
      </c>
      <c r="D70" s="16" t="s">
        <v>18</v>
      </c>
      <c r="E70" s="17" t="s">
        <v>14</v>
      </c>
      <c r="F70" s="43" t="s">
        <v>5</v>
      </c>
      <c r="G70" s="42">
        <v>65</v>
      </c>
      <c r="H70" s="16" t="s">
        <v>8</v>
      </c>
      <c r="I70" s="17" t="s">
        <v>15</v>
      </c>
      <c r="J70" s="14" t="s">
        <v>5</v>
      </c>
      <c r="K70" s="42">
        <v>130</v>
      </c>
      <c r="L70" s="44" t="s">
        <v>6</v>
      </c>
      <c r="M70" s="17"/>
      <c r="N70" s="46"/>
      <c r="O70" s="42"/>
      <c r="P70" s="45"/>
    </row>
    <row r="71" spans="1:16" ht="15.75" customHeight="1">
      <c r="A71" s="25" t="s">
        <v>21</v>
      </c>
      <c r="B71" s="26" t="s">
        <v>5</v>
      </c>
      <c r="C71" s="47">
        <v>30</v>
      </c>
      <c r="D71" s="28" t="s">
        <v>22</v>
      </c>
      <c r="E71" s="29" t="s">
        <v>15</v>
      </c>
      <c r="F71" s="48" t="s">
        <v>5</v>
      </c>
      <c r="G71" s="47">
        <v>65</v>
      </c>
      <c r="H71" s="28" t="s">
        <v>8</v>
      </c>
      <c r="I71" s="29" t="s">
        <v>15</v>
      </c>
      <c r="J71" s="26" t="s">
        <v>5</v>
      </c>
      <c r="K71" s="47">
        <v>130</v>
      </c>
      <c r="L71" s="28" t="s">
        <v>8</v>
      </c>
      <c r="M71" s="29"/>
      <c r="N71" s="49"/>
      <c r="O71" s="47"/>
      <c r="P71" s="33"/>
    </row>
    <row r="72" spans="1:16" ht="16.5" customHeight="1">
      <c r="A72" s="1260" t="s">
        <v>47</v>
      </c>
      <c r="B72" s="1260"/>
      <c r="C72" s="1260"/>
      <c r="D72" s="1260"/>
      <c r="E72" s="1260"/>
      <c r="F72" s="1260"/>
      <c r="G72" s="1260"/>
      <c r="H72" s="1260"/>
      <c r="I72" s="1260"/>
      <c r="J72" s="1260"/>
      <c r="K72" s="1260"/>
      <c r="L72" s="1260"/>
      <c r="M72" s="1260"/>
      <c r="N72" s="1260"/>
      <c r="O72" s="1260"/>
      <c r="P72" s="1260"/>
    </row>
    <row r="73" spans="1:16" ht="66" customHeight="1">
      <c r="A73" s="1261" t="s">
        <v>48</v>
      </c>
      <c r="B73" s="1261"/>
      <c r="C73" s="1261"/>
      <c r="D73" s="1261"/>
      <c r="E73" s="1261"/>
      <c r="F73" s="1261"/>
      <c r="G73" s="1261"/>
      <c r="H73" s="1261"/>
      <c r="I73" s="1261"/>
      <c r="J73" s="1261"/>
      <c r="K73" s="1261"/>
      <c r="L73" s="1261"/>
      <c r="M73" s="1261"/>
      <c r="N73" s="1261"/>
      <c r="O73" s="1261"/>
      <c r="P73" s="1261"/>
    </row>
    <row r="74" spans="1:16" ht="34.5" customHeight="1">
      <c r="A74" s="1262" t="s">
        <v>49</v>
      </c>
      <c r="B74" s="1262"/>
      <c r="C74" s="1262"/>
      <c r="D74" s="1262"/>
      <c r="E74" s="1262"/>
      <c r="F74" s="1262"/>
      <c r="G74" s="1262"/>
      <c r="H74" s="1262"/>
      <c r="I74" s="1262"/>
      <c r="J74" s="1262"/>
      <c r="K74" s="1262"/>
      <c r="L74" s="1262"/>
      <c r="M74" s="1262"/>
      <c r="N74" s="1262"/>
      <c r="O74" s="1262"/>
      <c r="P74" s="50">
        <v>42705</v>
      </c>
    </row>
    <row r="77" spans="1:16">
      <c r="A77" s="51" t="s">
        <v>50</v>
      </c>
      <c r="B77" s="51"/>
      <c r="C77" s="51"/>
      <c r="D77" s="51"/>
      <c r="E77" s="51"/>
      <c r="F77" s="51"/>
      <c r="G77" s="51"/>
      <c r="H77" s="51"/>
    </row>
    <row r="78" spans="1:16">
      <c r="A78" s="51" t="s">
        <v>51</v>
      </c>
      <c r="B78" s="51"/>
      <c r="C78" s="51"/>
      <c r="D78" s="51"/>
      <c r="E78" s="51"/>
      <c r="F78" s="51"/>
      <c r="G78" s="51"/>
      <c r="H78" s="51"/>
    </row>
    <row r="80" spans="1:16" ht="32.25" customHeight="1">
      <c r="A80" s="1263" t="s">
        <v>52</v>
      </c>
      <c r="B80" s="1263"/>
      <c r="C80" s="1263"/>
      <c r="D80" s="1263"/>
      <c r="E80" s="52"/>
      <c r="F80" s="52"/>
      <c r="G80" s="52"/>
      <c r="H80" s="52"/>
      <c r="I80" s="52"/>
      <c r="J80" s="52"/>
      <c r="K80" s="52"/>
      <c r="L80" s="52"/>
    </row>
    <row r="81" spans="1:16">
      <c r="A81" s="1263"/>
      <c r="B81" s="1263"/>
      <c r="C81" s="1263"/>
      <c r="D81" s="1263"/>
    </row>
    <row r="82" spans="1:16">
      <c r="A82" s="1263"/>
      <c r="B82" s="1263"/>
      <c r="C82" s="1263"/>
      <c r="D82" s="1263"/>
    </row>
    <row r="83" spans="1:16">
      <c r="A83" s="1263"/>
      <c r="B83" s="1263"/>
      <c r="C83" s="1263"/>
      <c r="D83" s="1263"/>
    </row>
    <row r="84" spans="1:16">
      <c r="A84" s="1263"/>
      <c r="B84" s="1263"/>
      <c r="C84" s="1263"/>
      <c r="D84" s="1263"/>
    </row>
    <row r="85" spans="1:16">
      <c r="A85" s="1263"/>
      <c r="B85" s="1263"/>
      <c r="C85" s="1263"/>
      <c r="D85" s="1263"/>
      <c r="N85" s="53"/>
      <c r="O85" s="53"/>
      <c r="P85" s="53"/>
    </row>
    <row r="86" spans="1:16">
      <c r="A86" s="54"/>
      <c r="B86" s="54"/>
      <c r="C86" s="54"/>
      <c r="D86" s="54"/>
      <c r="M86" s="53"/>
      <c r="N86" s="53"/>
      <c r="O86" s="53"/>
      <c r="P86" s="53"/>
    </row>
    <row r="87" spans="1:16" ht="25.5">
      <c r="A87" s="1264" t="s">
        <v>53</v>
      </c>
      <c r="B87" s="1264"/>
      <c r="C87" s="1264"/>
      <c r="D87" s="1264"/>
      <c r="E87" s="1264"/>
      <c r="F87" s="1264"/>
      <c r="G87" s="1264"/>
      <c r="H87" s="1264"/>
      <c r="I87" s="1264"/>
      <c r="J87" s="1264"/>
      <c r="K87" s="1264"/>
      <c r="L87" s="1264"/>
      <c r="M87" s="1264"/>
      <c r="N87" s="1264"/>
      <c r="O87" s="1264"/>
    </row>
    <row r="92" spans="1:16" ht="18">
      <c r="A92" s="1267" t="s">
        <v>54</v>
      </c>
      <c r="B92" s="1267"/>
      <c r="C92" s="1267"/>
      <c r="D92" s="1267"/>
      <c r="E92" s="1267"/>
      <c r="F92" s="1267"/>
      <c r="G92" s="1267"/>
      <c r="H92" s="1267"/>
      <c r="I92" s="1267"/>
      <c r="J92" s="1267"/>
      <c r="K92" s="1267"/>
      <c r="L92" s="1267"/>
      <c r="M92" s="1267"/>
      <c r="N92" s="1267"/>
      <c r="O92" s="1267"/>
      <c r="P92" s="1267"/>
    </row>
    <row r="93" spans="1:16" ht="20.25" customHeight="1"/>
    <row r="94" spans="1:16" ht="55.5" customHeight="1">
      <c r="A94" s="1268" t="s">
        <v>55</v>
      </c>
      <c r="B94" s="1268"/>
      <c r="C94" s="1268"/>
      <c r="D94" s="1268"/>
      <c r="E94" s="1268"/>
      <c r="F94" s="1268"/>
      <c r="G94" s="1268"/>
      <c r="H94" s="1268"/>
      <c r="I94" s="1268"/>
      <c r="J94" s="1268"/>
      <c r="K94" s="1268"/>
      <c r="L94" s="1268"/>
      <c r="M94" s="1268"/>
      <c r="N94" s="1268"/>
      <c r="O94" s="1268"/>
      <c r="P94" s="1268"/>
    </row>
    <row r="95" spans="1:16" ht="25.5" customHeight="1">
      <c r="A95" s="1269"/>
      <c r="B95" s="1269"/>
      <c r="C95" s="1269"/>
      <c r="D95" s="1269"/>
      <c r="E95" s="1269"/>
      <c r="F95" s="1269"/>
      <c r="G95" s="1269"/>
      <c r="H95" s="1269"/>
      <c r="I95" s="1269"/>
      <c r="J95" s="1269"/>
      <c r="K95" s="1269"/>
      <c r="L95" s="1269"/>
      <c r="M95" s="1269"/>
      <c r="N95" s="1269"/>
      <c r="O95" s="1269"/>
      <c r="P95" s="1269"/>
    </row>
    <row r="96" spans="1:16" ht="102.75" customHeight="1">
      <c r="A96" s="1270" t="s">
        <v>56</v>
      </c>
      <c r="B96" s="1270"/>
      <c r="C96" s="1270"/>
      <c r="D96" s="1270"/>
      <c r="E96" s="1270"/>
      <c r="F96" s="1270"/>
      <c r="G96" s="1270"/>
      <c r="H96" s="1270"/>
      <c r="I96" s="1270"/>
      <c r="J96" s="1270"/>
      <c r="K96" s="1270"/>
      <c r="L96" s="1270"/>
      <c r="M96" s="1270"/>
      <c r="N96" s="1270"/>
      <c r="O96" s="1270"/>
      <c r="P96" s="1270"/>
    </row>
    <row r="97" spans="1:16" ht="32.25" customHeight="1">
      <c r="A97" s="55"/>
      <c r="B97" s="55"/>
      <c r="C97" s="55"/>
      <c r="D97" s="55"/>
      <c r="E97" s="55"/>
      <c r="F97" s="55"/>
      <c r="G97" s="55"/>
      <c r="H97" s="55"/>
      <c r="I97" s="56"/>
      <c r="J97" s="56"/>
      <c r="K97" s="56"/>
      <c r="L97" s="56"/>
      <c r="M97" s="56"/>
      <c r="N97" s="56"/>
      <c r="O97" s="56"/>
      <c r="P97" s="56"/>
    </row>
    <row r="98" spans="1:16" ht="31.5">
      <c r="A98" s="1271" t="s">
        <v>57</v>
      </c>
      <c r="B98" s="1271"/>
      <c r="C98" s="1271"/>
      <c r="D98" s="1271"/>
      <c r="E98" s="1271"/>
      <c r="F98" s="1271"/>
      <c r="G98" s="1271"/>
      <c r="H98" s="1271"/>
      <c r="I98" s="1271"/>
      <c r="J98" s="1271"/>
      <c r="K98" s="1271"/>
      <c r="L98" s="1271"/>
      <c r="M98" s="1271"/>
      <c r="N98" s="1271"/>
      <c r="O98" s="57"/>
      <c r="P98" s="57"/>
    </row>
    <row r="99" spans="1:16" ht="21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37.5" customHeight="1">
      <c r="A100" s="1265" t="s">
        <v>58</v>
      </c>
      <c r="B100" s="1265"/>
      <c r="C100" s="1265"/>
      <c r="D100" s="1265"/>
      <c r="E100" s="1265"/>
      <c r="F100" s="1265"/>
      <c r="G100" s="1265"/>
      <c r="H100" s="1265"/>
      <c r="I100" s="1265"/>
      <c r="J100" s="1265"/>
      <c r="K100" s="1265"/>
      <c r="L100" s="1265"/>
      <c r="M100" s="1265"/>
      <c r="N100" s="1265"/>
      <c r="O100" s="1265"/>
      <c r="P100" s="1265"/>
    </row>
    <row r="101" spans="1:16" ht="16.5" customHeight="1">
      <c r="A101" s="1265"/>
      <c r="B101" s="1265"/>
      <c r="C101" s="1265"/>
      <c r="D101" s="1265"/>
      <c r="E101" s="1265"/>
      <c r="F101" s="1265"/>
      <c r="G101" s="1265"/>
      <c r="H101" s="1265"/>
      <c r="I101" s="1265"/>
      <c r="J101" s="1265"/>
      <c r="K101" s="1265"/>
      <c r="L101" s="1265"/>
      <c r="M101" s="1265"/>
      <c r="N101" s="1265"/>
      <c r="O101" s="1265"/>
      <c r="P101" s="1265"/>
    </row>
    <row r="102" spans="1:16" ht="16.5" customHeight="1">
      <c r="A102" s="59"/>
      <c r="B102" s="60"/>
      <c r="C102" s="61"/>
      <c r="D102" s="59"/>
      <c r="E102" s="62"/>
      <c r="F102" s="63"/>
      <c r="G102" s="64"/>
      <c r="H102" s="62"/>
      <c r="I102" s="62"/>
      <c r="J102" s="63"/>
      <c r="K102" s="64"/>
      <c r="L102" s="62"/>
      <c r="M102" s="62"/>
      <c r="N102" s="63"/>
      <c r="O102" s="64"/>
      <c r="P102" s="62"/>
    </row>
    <row r="103" spans="1:16" ht="16.5" customHeight="1">
      <c r="A103" s="62"/>
      <c r="B103" s="63"/>
      <c r="C103" s="64"/>
      <c r="D103" s="62"/>
      <c r="E103" s="62"/>
      <c r="F103" s="63"/>
      <c r="G103" s="64"/>
      <c r="H103" s="62"/>
      <c r="I103" s="62"/>
      <c r="J103" s="63"/>
      <c r="K103" s="64"/>
      <c r="L103" s="62"/>
      <c r="M103" s="62"/>
      <c r="N103" s="63"/>
      <c r="O103" s="64"/>
      <c r="P103" s="62"/>
    </row>
    <row r="104" spans="1:16" ht="53.25" customHeight="1">
      <c r="A104" s="1266" t="s">
        <v>59</v>
      </c>
      <c r="B104" s="1266"/>
      <c r="C104" s="1266"/>
      <c r="D104" s="1266"/>
      <c r="E104" s="1266"/>
      <c r="F104" s="1266"/>
      <c r="G104" s="1266"/>
      <c r="H104" s="1266"/>
      <c r="I104" s="1266"/>
      <c r="J104" s="1266"/>
      <c r="K104" s="1266"/>
      <c r="L104" s="1266"/>
      <c r="M104" s="1266"/>
      <c r="N104" s="1266"/>
      <c r="O104" s="1266"/>
      <c r="P104" s="1266"/>
    </row>
    <row r="105" spans="1:16" ht="16.5" customHeight="1">
      <c r="A105" s="1266"/>
      <c r="B105" s="1266"/>
      <c r="C105" s="1266"/>
      <c r="D105" s="1266"/>
      <c r="E105" s="1266"/>
      <c r="F105" s="1266"/>
      <c r="G105" s="1266"/>
      <c r="H105" s="1266"/>
      <c r="I105" s="1266"/>
      <c r="J105" s="1266"/>
      <c r="K105" s="1266"/>
      <c r="L105" s="1266"/>
      <c r="M105" s="1266"/>
      <c r="N105" s="1266"/>
      <c r="O105" s="1266"/>
      <c r="P105" s="1266"/>
    </row>
    <row r="106" spans="1:16" ht="16.5" customHeight="1">
      <c r="A106" s="1266"/>
      <c r="B106" s="1266"/>
      <c r="C106" s="1266"/>
      <c r="D106" s="1266"/>
      <c r="E106" s="1266"/>
      <c r="F106" s="1266"/>
      <c r="G106" s="1266"/>
      <c r="H106" s="1266"/>
      <c r="I106" s="1266"/>
      <c r="J106" s="1266"/>
      <c r="K106" s="1266"/>
      <c r="L106" s="1266"/>
      <c r="M106" s="1266"/>
      <c r="N106" s="1266"/>
      <c r="O106" s="1266"/>
      <c r="P106" s="1266"/>
    </row>
    <row r="107" spans="1:16" ht="15" customHeight="1">
      <c r="A107" s="1266"/>
      <c r="B107" s="1266"/>
      <c r="C107" s="1266"/>
      <c r="D107" s="1266"/>
      <c r="E107" s="1266"/>
      <c r="F107" s="1266"/>
      <c r="G107" s="1266"/>
      <c r="H107" s="1266"/>
      <c r="I107" s="1266"/>
      <c r="J107" s="1266"/>
      <c r="K107" s="1266"/>
      <c r="L107" s="1266"/>
      <c r="M107" s="1266"/>
      <c r="N107" s="1266"/>
      <c r="O107" s="1266"/>
      <c r="P107" s="1266"/>
    </row>
    <row r="108" spans="1:16" ht="18" customHeight="1">
      <c r="A108" s="65"/>
      <c r="B108" s="66"/>
      <c r="C108" s="67"/>
      <c r="D108" s="65"/>
      <c r="E108" s="65"/>
      <c r="F108" s="66"/>
      <c r="G108" s="67"/>
      <c r="H108" s="65"/>
      <c r="I108" s="65"/>
      <c r="J108" s="66"/>
      <c r="K108" s="68"/>
      <c r="L108" s="65"/>
      <c r="M108" s="65"/>
      <c r="N108" s="66"/>
      <c r="O108" s="67"/>
      <c r="P108" s="65"/>
    </row>
    <row r="109" spans="1:16" ht="16.5">
      <c r="A109" s="65"/>
      <c r="B109" s="66"/>
      <c r="C109" s="67"/>
      <c r="D109" s="65"/>
      <c r="E109" s="65"/>
      <c r="F109" s="66"/>
      <c r="G109" s="67"/>
      <c r="H109" s="65"/>
      <c r="I109" s="65"/>
      <c r="J109" s="66"/>
      <c r="K109" s="68"/>
      <c r="L109" s="65"/>
      <c r="M109" s="65"/>
      <c r="N109" s="66"/>
      <c r="O109" s="67"/>
      <c r="P109" s="65"/>
    </row>
    <row r="110" spans="1:16" ht="15" customHeight="1">
      <c r="A110" s="65"/>
      <c r="B110" s="66"/>
      <c r="C110" s="67"/>
      <c r="D110" s="65"/>
      <c r="E110" s="65"/>
      <c r="F110" s="66"/>
      <c r="G110" s="67"/>
      <c r="H110" s="65"/>
      <c r="I110" s="65"/>
      <c r="J110" s="66"/>
      <c r="K110" s="67"/>
      <c r="L110" s="65"/>
      <c r="M110" s="62"/>
      <c r="N110" s="63"/>
      <c r="O110" s="64"/>
      <c r="P110" s="62"/>
    </row>
    <row r="111" spans="1:16" ht="16.5">
      <c r="A111" s="65"/>
      <c r="B111" s="66"/>
      <c r="C111" s="67"/>
      <c r="D111" s="65"/>
      <c r="E111" s="65"/>
      <c r="F111" s="66"/>
      <c r="G111" s="67"/>
      <c r="H111" s="65"/>
      <c r="I111" s="53"/>
      <c r="J111" s="53"/>
      <c r="K111" s="53"/>
      <c r="L111" s="53"/>
      <c r="M111" s="53"/>
      <c r="N111" s="53"/>
      <c r="O111" s="53"/>
      <c r="P111" s="53"/>
    </row>
    <row r="112" spans="1:16" ht="16.5">
      <c r="A112" s="65"/>
      <c r="B112" s="66"/>
      <c r="C112" s="67"/>
      <c r="D112" s="65"/>
      <c r="E112" s="65"/>
      <c r="F112" s="66"/>
      <c r="G112" s="67"/>
      <c r="H112" s="65"/>
      <c r="I112" s="53"/>
      <c r="J112" s="53"/>
      <c r="K112" s="53"/>
      <c r="L112" s="53"/>
      <c r="M112" s="53"/>
      <c r="N112" s="53"/>
      <c r="O112" s="53"/>
      <c r="P112" s="53"/>
    </row>
    <row r="113" spans="1:16" ht="16.5">
      <c r="A113" s="65"/>
      <c r="B113" s="66"/>
      <c r="C113" s="67"/>
      <c r="D113" s="65"/>
      <c r="E113" s="65"/>
      <c r="F113" s="66"/>
      <c r="G113" s="67"/>
      <c r="H113" s="65"/>
      <c r="I113" s="53"/>
      <c r="J113" s="53"/>
      <c r="K113" s="53"/>
      <c r="L113" s="53"/>
      <c r="M113" s="53"/>
      <c r="N113" s="53"/>
      <c r="O113" s="53"/>
      <c r="P113" s="53"/>
    </row>
    <row r="114" spans="1:16" ht="16.5">
      <c r="A114" s="65"/>
      <c r="B114" s="66"/>
      <c r="C114" s="67"/>
      <c r="D114" s="65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</row>
    <row r="115" spans="1:16" ht="16.5">
      <c r="A115" s="62"/>
      <c r="B115" s="63"/>
      <c r="C115" s="64"/>
      <c r="D115" s="62"/>
      <c r="E115" s="62"/>
      <c r="F115" s="60"/>
      <c r="G115" s="61"/>
      <c r="H115" s="62"/>
      <c r="I115" s="62"/>
      <c r="J115" s="63"/>
      <c r="K115" s="69"/>
      <c r="L115" s="62"/>
      <c r="M115" s="62"/>
      <c r="N115" s="63"/>
      <c r="O115" s="64"/>
      <c r="P115" s="62"/>
    </row>
    <row r="116" spans="1:16" ht="16.5">
      <c r="A116" s="62"/>
      <c r="B116" s="60"/>
      <c r="C116" s="61"/>
      <c r="D116" s="59"/>
      <c r="E116" s="62"/>
      <c r="F116" s="63"/>
      <c r="G116" s="69"/>
      <c r="H116" s="62"/>
      <c r="I116" s="62"/>
      <c r="J116" s="63"/>
      <c r="K116" s="64"/>
      <c r="L116" s="62"/>
      <c r="M116" s="62"/>
      <c r="N116" s="63"/>
      <c r="O116" s="64"/>
      <c r="P116" s="62"/>
    </row>
    <row r="117" spans="1:16" ht="16.5">
      <c r="A117" s="62"/>
      <c r="B117" s="60"/>
      <c r="C117" s="61"/>
      <c r="D117" s="62"/>
      <c r="E117" s="62"/>
      <c r="F117" s="63"/>
      <c r="G117" s="69"/>
      <c r="H117" s="62"/>
      <c r="I117" s="62"/>
      <c r="J117" s="63"/>
      <c r="K117" s="64"/>
      <c r="L117" s="62"/>
      <c r="M117" s="62"/>
      <c r="N117" s="63"/>
      <c r="O117" s="64"/>
      <c r="P117" s="62"/>
    </row>
    <row r="118" spans="1:16" ht="16.5">
      <c r="A118" s="62"/>
      <c r="B118" s="63"/>
      <c r="C118" s="64"/>
      <c r="D118" s="62"/>
      <c r="E118" s="62"/>
      <c r="F118" s="63"/>
      <c r="G118" s="64"/>
      <c r="H118" s="62"/>
      <c r="I118" s="62"/>
      <c r="J118" s="63"/>
      <c r="K118" s="64"/>
      <c r="L118" s="62"/>
      <c r="M118" s="53"/>
      <c r="N118" s="53"/>
      <c r="O118" s="53"/>
      <c r="P118" s="53"/>
    </row>
    <row r="119" spans="1:16" ht="16.5">
      <c r="A119" s="62"/>
      <c r="B119" s="63"/>
      <c r="C119" s="64"/>
      <c r="D119" s="62"/>
      <c r="E119" s="62"/>
      <c r="F119" s="63"/>
      <c r="G119" s="64"/>
      <c r="H119" s="62"/>
      <c r="I119" s="62"/>
      <c r="J119" s="63"/>
      <c r="K119" s="64"/>
      <c r="L119" s="62"/>
      <c r="M119" s="62"/>
      <c r="N119" s="63"/>
      <c r="O119" s="64"/>
      <c r="P119" s="62"/>
    </row>
    <row r="120" spans="1:16" ht="16.5">
      <c r="A120" s="62"/>
      <c r="B120" s="63"/>
      <c r="C120" s="64"/>
      <c r="D120" s="62"/>
      <c r="E120" s="62"/>
      <c r="F120" s="63"/>
      <c r="G120" s="64"/>
      <c r="H120" s="62"/>
      <c r="I120" s="62"/>
      <c r="J120" s="63"/>
      <c r="K120" s="64"/>
      <c r="L120" s="62"/>
      <c r="M120" s="62"/>
      <c r="N120" s="63"/>
      <c r="O120" s="64"/>
      <c r="P120" s="62"/>
    </row>
    <row r="121" spans="1:16" ht="16.5">
      <c r="A121" s="59"/>
      <c r="B121" s="60"/>
      <c r="C121" s="61"/>
      <c r="D121" s="59"/>
      <c r="E121" s="59"/>
      <c r="F121" s="60"/>
      <c r="G121" s="67"/>
      <c r="H121" s="62"/>
      <c r="I121" s="59"/>
      <c r="J121" s="60"/>
      <c r="K121" s="61"/>
      <c r="L121" s="59"/>
      <c r="M121" s="53"/>
      <c r="N121" s="53"/>
      <c r="O121" s="53"/>
      <c r="P121" s="53"/>
    </row>
  </sheetData>
  <mergeCells count="19">
    <mergeCell ref="A100:P101"/>
    <mergeCell ref="A104:P107"/>
    <mergeCell ref="A92:P92"/>
    <mergeCell ref="A94:P94"/>
    <mergeCell ref="A95:P95"/>
    <mergeCell ref="A96:P96"/>
    <mergeCell ref="A98:N98"/>
    <mergeCell ref="A72:P72"/>
    <mergeCell ref="A73:P73"/>
    <mergeCell ref="A74:O74"/>
    <mergeCell ref="A80:D85"/>
    <mergeCell ref="A87:O87"/>
    <mergeCell ref="A1:P1"/>
    <mergeCell ref="A2:P2"/>
    <mergeCell ref="A3:P3"/>
    <mergeCell ref="B4:D4"/>
    <mergeCell ref="F4:H4"/>
    <mergeCell ref="J4:L4"/>
    <mergeCell ref="N4:P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7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57"/>
  <sheetViews>
    <sheetView zoomScaleNormal="100" workbookViewId="0">
      <selection activeCell="I10" sqref="I10"/>
    </sheetView>
  </sheetViews>
  <sheetFormatPr defaultRowHeight="15"/>
  <cols>
    <col min="1" max="1" width="12.140625"/>
    <col min="2" max="2" width="2.5703125"/>
    <col min="3" max="3" width="5.140625"/>
    <col min="4" max="4" width="12"/>
    <col min="5" max="5" width="2.85546875"/>
    <col min="6" max="6" width="5.28515625"/>
    <col min="7" max="7" width="13.7109375"/>
    <col min="8" max="8" width="2.7109375"/>
    <col min="9" max="9" width="6.140625"/>
    <col min="10" max="10" width="12.5703125"/>
    <col min="11" max="11" width="3"/>
    <col min="12" max="12" width="5.28515625"/>
    <col min="13" max="13" width="13.7109375"/>
    <col min="14" max="14" width="3"/>
    <col min="15" max="15" width="6.28515625"/>
    <col min="16" max="1025" width="8.5703125"/>
  </cols>
  <sheetData>
    <row r="1" spans="1:23" ht="43.5" customHeight="1">
      <c r="A1" s="1299" t="s">
        <v>0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"/>
    </row>
    <row r="2" spans="1:23" ht="56.25" customHeight="1">
      <c r="A2" s="1307" t="s">
        <v>1361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M2" s="1307"/>
      <c r="N2" s="1307"/>
      <c r="O2" s="1307"/>
      <c r="V2" s="676"/>
    </row>
    <row r="3" spans="1:23" ht="47.25" customHeight="1">
      <c r="A3" s="1308" t="s">
        <v>886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308"/>
      <c r="M3" s="1308"/>
      <c r="N3" s="1308"/>
      <c r="O3" s="1308"/>
      <c r="R3" s="677">
        <v>42771</v>
      </c>
    </row>
    <row r="4" spans="1:23" ht="30.75" customHeight="1">
      <c r="A4" s="530" t="s">
        <v>796</v>
      </c>
      <c r="B4" s="1302" t="s">
        <v>887</v>
      </c>
      <c r="C4" s="1302"/>
      <c r="D4" s="530" t="s">
        <v>796</v>
      </c>
      <c r="E4" s="1302" t="s">
        <v>887</v>
      </c>
      <c r="F4" s="1302"/>
      <c r="G4" s="530" t="s">
        <v>796</v>
      </c>
      <c r="H4" s="1302" t="s">
        <v>887</v>
      </c>
      <c r="I4" s="1302"/>
      <c r="J4" s="530" t="s">
        <v>796</v>
      </c>
      <c r="K4" s="1302" t="s">
        <v>887</v>
      </c>
      <c r="L4" s="1302"/>
      <c r="M4" s="530" t="s">
        <v>796</v>
      </c>
      <c r="N4" s="1303" t="s">
        <v>887</v>
      </c>
      <c r="O4" s="1303"/>
      <c r="P4" s="360"/>
    </row>
    <row r="5" spans="1:23" ht="14.25" customHeight="1">
      <c r="A5" s="586" t="s">
        <v>888</v>
      </c>
      <c r="B5" s="572" t="s">
        <v>590</v>
      </c>
      <c r="C5" s="678">
        <v>60</v>
      </c>
      <c r="D5" s="588" t="s">
        <v>889</v>
      </c>
      <c r="E5" s="572" t="s">
        <v>590</v>
      </c>
      <c r="F5" s="679">
        <v>100</v>
      </c>
      <c r="G5" s="588" t="s">
        <v>890</v>
      </c>
      <c r="H5" s="572" t="s">
        <v>590</v>
      </c>
      <c r="I5" s="679">
        <v>200</v>
      </c>
      <c r="J5" s="588" t="s">
        <v>891</v>
      </c>
      <c r="K5" s="572" t="s">
        <v>590</v>
      </c>
      <c r="L5" s="679">
        <v>20</v>
      </c>
      <c r="M5" s="588" t="s">
        <v>892</v>
      </c>
      <c r="N5" s="572" t="s">
        <v>590</v>
      </c>
      <c r="O5" s="678">
        <v>30</v>
      </c>
    </row>
    <row r="6" spans="1:23" ht="12.75" customHeight="1">
      <c r="A6" s="591" t="s">
        <v>888</v>
      </c>
      <c r="B6" s="577" t="s">
        <v>590</v>
      </c>
      <c r="C6" s="619">
        <v>65</v>
      </c>
      <c r="D6" s="593" t="s">
        <v>890</v>
      </c>
      <c r="E6" s="577" t="s">
        <v>590</v>
      </c>
      <c r="F6" s="680">
        <v>100</v>
      </c>
      <c r="G6" s="593" t="s">
        <v>890</v>
      </c>
      <c r="H6" s="577" t="s">
        <v>590</v>
      </c>
      <c r="I6" s="680">
        <v>220</v>
      </c>
      <c r="J6" s="593" t="s">
        <v>891</v>
      </c>
      <c r="K6" s="577" t="s">
        <v>590</v>
      </c>
      <c r="L6" s="680">
        <v>25</v>
      </c>
      <c r="M6" s="593" t="s">
        <v>892</v>
      </c>
      <c r="N6" s="577" t="s">
        <v>590</v>
      </c>
      <c r="O6" s="619">
        <v>40</v>
      </c>
      <c r="R6" s="246" t="s">
        <v>893</v>
      </c>
    </row>
    <row r="7" spans="1:23" ht="12.75" customHeight="1">
      <c r="A7" s="681" t="s">
        <v>888</v>
      </c>
      <c r="B7" s="577" t="s">
        <v>590</v>
      </c>
      <c r="C7" s="682">
        <v>70</v>
      </c>
      <c r="D7" s="683" t="s">
        <v>889</v>
      </c>
      <c r="E7" s="577" t="s">
        <v>590</v>
      </c>
      <c r="F7" s="684">
        <v>110</v>
      </c>
      <c r="G7" s="683" t="s">
        <v>890</v>
      </c>
      <c r="H7" s="577" t="s">
        <v>590</v>
      </c>
      <c r="I7" s="684">
        <v>240</v>
      </c>
      <c r="J7" s="683" t="s">
        <v>891</v>
      </c>
      <c r="K7" s="577" t="s">
        <v>590</v>
      </c>
      <c r="L7" s="684">
        <v>28</v>
      </c>
      <c r="M7" s="683" t="s">
        <v>892</v>
      </c>
      <c r="N7" s="577" t="s">
        <v>590</v>
      </c>
      <c r="O7" s="682">
        <v>60</v>
      </c>
      <c r="R7" s="247" t="s">
        <v>894</v>
      </c>
    </row>
    <row r="8" spans="1:23" ht="12.75" customHeight="1">
      <c r="A8" s="599" t="s">
        <v>895</v>
      </c>
      <c r="B8" s="600" t="s">
        <v>590</v>
      </c>
      <c r="C8" s="685">
        <v>80</v>
      </c>
      <c r="D8" s="593" t="s">
        <v>890</v>
      </c>
      <c r="E8" s="577" t="s">
        <v>590</v>
      </c>
      <c r="F8" s="684">
        <v>110</v>
      </c>
      <c r="G8" s="593" t="s">
        <v>889</v>
      </c>
      <c r="H8" s="577" t="s">
        <v>590</v>
      </c>
      <c r="I8" s="684">
        <v>240</v>
      </c>
      <c r="J8" s="593" t="s">
        <v>891</v>
      </c>
      <c r="K8" s="577" t="s">
        <v>590</v>
      </c>
      <c r="L8" s="684">
        <v>30</v>
      </c>
      <c r="M8" s="593" t="s">
        <v>892</v>
      </c>
      <c r="N8" s="577" t="s">
        <v>590</v>
      </c>
      <c r="O8" s="682">
        <v>65</v>
      </c>
      <c r="R8" s="247" t="s">
        <v>896</v>
      </c>
    </row>
    <row r="9" spans="1:23" ht="12.75" customHeight="1">
      <c r="A9" s="681" t="s">
        <v>889</v>
      </c>
      <c r="B9" s="686" t="s">
        <v>590</v>
      </c>
      <c r="C9" s="687">
        <v>35</v>
      </c>
      <c r="D9" s="593" t="s">
        <v>889</v>
      </c>
      <c r="E9" s="577" t="s">
        <v>590</v>
      </c>
      <c r="F9" s="684">
        <v>120</v>
      </c>
      <c r="G9" s="593" t="s">
        <v>890</v>
      </c>
      <c r="H9" s="577" t="s">
        <v>590</v>
      </c>
      <c r="I9" s="684">
        <v>250</v>
      </c>
      <c r="J9" s="593" t="s">
        <v>891</v>
      </c>
      <c r="K9" s="577" t="s">
        <v>590</v>
      </c>
      <c r="L9" s="684">
        <v>35</v>
      </c>
      <c r="M9" s="593" t="s">
        <v>892</v>
      </c>
      <c r="N9" s="577" t="s">
        <v>590</v>
      </c>
      <c r="O9" s="682">
        <v>70</v>
      </c>
      <c r="R9" s="247" t="s">
        <v>897</v>
      </c>
    </row>
    <row r="10" spans="1:23" ht="12.75" customHeight="1">
      <c r="A10" s="681" t="s">
        <v>889</v>
      </c>
      <c r="B10" s="577" t="s">
        <v>590</v>
      </c>
      <c r="C10" s="684">
        <v>50</v>
      </c>
      <c r="D10" s="683" t="s">
        <v>890</v>
      </c>
      <c r="E10" s="577" t="s">
        <v>590</v>
      </c>
      <c r="F10" s="684">
        <v>120</v>
      </c>
      <c r="G10" s="683" t="s">
        <v>890</v>
      </c>
      <c r="H10" s="577" t="s">
        <v>590</v>
      </c>
      <c r="I10" s="684">
        <v>250</v>
      </c>
      <c r="J10" s="683" t="s">
        <v>898</v>
      </c>
      <c r="K10" s="577" t="s">
        <v>590</v>
      </c>
      <c r="L10" s="684">
        <v>40</v>
      </c>
      <c r="M10" s="683" t="s">
        <v>892</v>
      </c>
      <c r="N10" s="577" t="s">
        <v>590</v>
      </c>
      <c r="O10" s="682">
        <v>80</v>
      </c>
    </row>
    <row r="11" spans="1:23" ht="12.75" customHeight="1">
      <c r="A11" s="591" t="s">
        <v>889</v>
      </c>
      <c r="B11" s="577" t="s">
        <v>590</v>
      </c>
      <c r="C11" s="684">
        <v>55</v>
      </c>
      <c r="D11" s="593" t="s">
        <v>889</v>
      </c>
      <c r="E11" s="577" t="s">
        <v>590</v>
      </c>
      <c r="F11" s="684">
        <v>130</v>
      </c>
      <c r="G11" s="593" t="s">
        <v>890</v>
      </c>
      <c r="H11" s="577" t="s">
        <v>590</v>
      </c>
      <c r="I11" s="684">
        <v>270</v>
      </c>
      <c r="J11" s="593" t="s">
        <v>898</v>
      </c>
      <c r="K11" s="577" t="s">
        <v>590</v>
      </c>
      <c r="L11" s="684">
        <v>45</v>
      </c>
      <c r="M11" s="593" t="s">
        <v>892</v>
      </c>
      <c r="N11" s="577" t="s">
        <v>590</v>
      </c>
      <c r="O11" s="682">
        <v>90</v>
      </c>
    </row>
    <row r="12" spans="1:23" ht="12.75" customHeight="1">
      <c r="A12" s="591" t="s">
        <v>890</v>
      </c>
      <c r="B12" s="577" t="s">
        <v>590</v>
      </c>
      <c r="C12" s="684">
        <v>60</v>
      </c>
      <c r="D12" s="593" t="s">
        <v>890</v>
      </c>
      <c r="E12" s="577" t="s">
        <v>590</v>
      </c>
      <c r="F12" s="684">
        <v>130</v>
      </c>
      <c r="G12" s="593" t="s">
        <v>890</v>
      </c>
      <c r="H12" s="577" t="s">
        <v>590</v>
      </c>
      <c r="I12" s="684">
        <v>300</v>
      </c>
      <c r="J12" s="593" t="s">
        <v>898</v>
      </c>
      <c r="K12" s="577" t="s">
        <v>590</v>
      </c>
      <c r="L12" s="684">
        <v>50</v>
      </c>
      <c r="M12" s="593" t="s">
        <v>899</v>
      </c>
      <c r="N12" s="577" t="s">
        <v>590</v>
      </c>
      <c r="O12" s="682">
        <v>25</v>
      </c>
      <c r="W12">
        <f>35000*0.87</f>
        <v>30450</v>
      </c>
    </row>
    <row r="13" spans="1:23" ht="12.75" customHeight="1">
      <c r="A13" s="681" t="s">
        <v>889</v>
      </c>
      <c r="B13" s="577" t="s">
        <v>590</v>
      </c>
      <c r="C13" s="684">
        <v>65</v>
      </c>
      <c r="D13" s="683" t="s">
        <v>889</v>
      </c>
      <c r="E13" s="577" t="s">
        <v>590</v>
      </c>
      <c r="F13" s="684">
        <v>140</v>
      </c>
      <c r="G13" s="683" t="s">
        <v>889</v>
      </c>
      <c r="H13" s="577" t="s">
        <v>590</v>
      </c>
      <c r="I13" s="684">
        <v>300</v>
      </c>
      <c r="J13" s="683" t="s">
        <v>898</v>
      </c>
      <c r="K13" s="577" t="s">
        <v>590</v>
      </c>
      <c r="L13" s="684">
        <v>55</v>
      </c>
      <c r="M13" s="683" t="s">
        <v>899</v>
      </c>
      <c r="N13" s="577" t="s">
        <v>590</v>
      </c>
      <c r="O13" s="682">
        <v>30</v>
      </c>
      <c r="W13">
        <f>W12-50000</f>
        <v>-19550</v>
      </c>
    </row>
    <row r="14" spans="1:23" ht="12.75" customHeight="1">
      <c r="A14" s="591" t="s">
        <v>889</v>
      </c>
      <c r="B14" s="577" t="s">
        <v>590</v>
      </c>
      <c r="C14" s="684">
        <v>70</v>
      </c>
      <c r="D14" s="593" t="s">
        <v>890</v>
      </c>
      <c r="E14" s="577" t="s">
        <v>590</v>
      </c>
      <c r="F14" s="684">
        <v>140</v>
      </c>
      <c r="G14" s="593" t="s">
        <v>890</v>
      </c>
      <c r="H14" s="577" t="s">
        <v>590</v>
      </c>
      <c r="I14" s="684">
        <v>325</v>
      </c>
      <c r="J14" s="593" t="s">
        <v>898</v>
      </c>
      <c r="K14" s="577" t="s">
        <v>590</v>
      </c>
      <c r="L14" s="684">
        <v>60</v>
      </c>
      <c r="M14" s="593" t="s">
        <v>899</v>
      </c>
      <c r="N14" s="577" t="s">
        <v>590</v>
      </c>
      <c r="O14" s="682">
        <v>40</v>
      </c>
    </row>
    <row r="15" spans="1:23" ht="12.75" customHeight="1">
      <c r="A15" s="591" t="s">
        <v>890</v>
      </c>
      <c r="B15" s="577" t="s">
        <v>590</v>
      </c>
      <c r="C15" s="684">
        <v>70</v>
      </c>
      <c r="D15" s="593" t="s">
        <v>889</v>
      </c>
      <c r="E15" s="577" t="s">
        <v>590</v>
      </c>
      <c r="F15" s="684">
        <v>150</v>
      </c>
      <c r="G15" s="593" t="s">
        <v>890</v>
      </c>
      <c r="H15" s="577" t="s">
        <v>590</v>
      </c>
      <c r="I15" s="684">
        <v>350</v>
      </c>
      <c r="J15" s="593" t="s">
        <v>891</v>
      </c>
      <c r="K15" s="577" t="s">
        <v>590</v>
      </c>
      <c r="L15" s="684">
        <v>65</v>
      </c>
      <c r="M15" s="593" t="s">
        <v>899</v>
      </c>
      <c r="N15" s="577" t="s">
        <v>590</v>
      </c>
      <c r="O15" s="682">
        <v>60</v>
      </c>
    </row>
    <row r="16" spans="1:23" ht="12.75" customHeight="1">
      <c r="A16" s="681" t="s">
        <v>890</v>
      </c>
      <c r="B16" s="577" t="s">
        <v>590</v>
      </c>
      <c r="C16" s="684">
        <v>80</v>
      </c>
      <c r="D16" s="683" t="s">
        <v>890</v>
      </c>
      <c r="E16" s="577" t="s">
        <v>590</v>
      </c>
      <c r="F16" s="684">
        <v>150</v>
      </c>
      <c r="G16" s="683" t="s">
        <v>890</v>
      </c>
      <c r="H16" s="577" t="s">
        <v>590</v>
      </c>
      <c r="I16" s="684">
        <v>400</v>
      </c>
      <c r="J16" s="683" t="s">
        <v>898</v>
      </c>
      <c r="K16" s="577" t="s">
        <v>590</v>
      </c>
      <c r="L16" s="684">
        <v>70</v>
      </c>
      <c r="M16" s="683" t="s">
        <v>899</v>
      </c>
      <c r="N16" s="577" t="s">
        <v>590</v>
      </c>
      <c r="O16" s="682">
        <v>65</v>
      </c>
    </row>
    <row r="17" spans="1:21" ht="12.75" customHeight="1">
      <c r="A17" s="591" t="s">
        <v>889</v>
      </c>
      <c r="B17" s="577" t="s">
        <v>590</v>
      </c>
      <c r="C17" s="684">
        <v>85</v>
      </c>
      <c r="D17" s="593" t="s">
        <v>890</v>
      </c>
      <c r="E17" s="577" t="s">
        <v>590</v>
      </c>
      <c r="F17" s="684">
        <v>160</v>
      </c>
      <c r="G17" s="593" t="s">
        <v>890</v>
      </c>
      <c r="H17" s="577" t="s">
        <v>590</v>
      </c>
      <c r="I17" s="684">
        <v>400</v>
      </c>
      <c r="J17" s="593" t="s">
        <v>898</v>
      </c>
      <c r="K17" s="577" t="s">
        <v>590</v>
      </c>
      <c r="L17" s="684">
        <v>90</v>
      </c>
      <c r="M17" s="593" t="s">
        <v>899</v>
      </c>
      <c r="N17" s="577" t="s">
        <v>590</v>
      </c>
      <c r="O17" s="682">
        <v>70</v>
      </c>
    </row>
    <row r="18" spans="1:21" ht="12.75" customHeight="1">
      <c r="A18" s="591" t="s">
        <v>889</v>
      </c>
      <c r="B18" s="577" t="s">
        <v>590</v>
      </c>
      <c r="C18" s="684">
        <v>90</v>
      </c>
      <c r="D18" s="593" t="s">
        <v>889</v>
      </c>
      <c r="E18" s="577" t="s">
        <v>590</v>
      </c>
      <c r="F18" s="684">
        <v>180</v>
      </c>
      <c r="G18" s="593"/>
      <c r="H18" s="577"/>
      <c r="I18" s="684"/>
      <c r="J18" s="593" t="s">
        <v>898</v>
      </c>
      <c r="K18" s="577" t="s">
        <v>590</v>
      </c>
      <c r="L18" s="684">
        <v>100</v>
      </c>
      <c r="M18" s="593" t="s">
        <v>899</v>
      </c>
      <c r="N18" s="577" t="s">
        <v>590</v>
      </c>
      <c r="O18" s="682">
        <v>80</v>
      </c>
      <c r="R18" s="595" t="s">
        <v>894</v>
      </c>
      <c r="S18" s="51"/>
    </row>
    <row r="19" spans="1:21" ht="12.75" customHeight="1">
      <c r="A19" s="681" t="s">
        <v>890</v>
      </c>
      <c r="B19" s="577" t="s">
        <v>590</v>
      </c>
      <c r="C19" s="684">
        <v>90</v>
      </c>
      <c r="D19" s="593" t="s">
        <v>890</v>
      </c>
      <c r="E19" s="577" t="s">
        <v>590</v>
      </c>
      <c r="F19" s="684">
        <v>180</v>
      </c>
      <c r="G19" s="683"/>
      <c r="H19" s="577"/>
      <c r="I19" s="684"/>
      <c r="J19" s="683" t="s">
        <v>898</v>
      </c>
      <c r="K19" s="577" t="s">
        <v>590</v>
      </c>
      <c r="L19" s="684">
        <v>120</v>
      </c>
      <c r="M19" s="683" t="s">
        <v>899</v>
      </c>
      <c r="N19" s="577" t="s">
        <v>590</v>
      </c>
      <c r="O19" s="682">
        <v>90</v>
      </c>
      <c r="R19" s="595" t="s">
        <v>896</v>
      </c>
      <c r="S19" s="51"/>
      <c r="U19" s="174" t="s">
        <v>900</v>
      </c>
    </row>
    <row r="20" spans="1:21" ht="14.25" customHeight="1">
      <c r="A20" s="599" t="s">
        <v>889</v>
      </c>
      <c r="B20" s="600" t="s">
        <v>590</v>
      </c>
      <c r="C20" s="688">
        <v>95</v>
      </c>
      <c r="D20" s="689" t="s">
        <v>889</v>
      </c>
      <c r="E20" s="606" t="s">
        <v>590</v>
      </c>
      <c r="F20" s="690">
        <v>200</v>
      </c>
      <c r="G20" s="602"/>
      <c r="H20" s="600"/>
      <c r="I20" s="690"/>
      <c r="J20" s="602"/>
      <c r="K20" s="600"/>
      <c r="L20" s="690"/>
      <c r="M20" s="602" t="s">
        <v>899</v>
      </c>
      <c r="N20" s="600" t="s">
        <v>590</v>
      </c>
      <c r="O20" s="685">
        <v>110</v>
      </c>
      <c r="R20" s="595" t="s">
        <v>897</v>
      </c>
      <c r="S20" s="51"/>
    </row>
    <row r="21" spans="1:21" ht="14.25" customHeight="1">
      <c r="A21" s="586" t="s">
        <v>901</v>
      </c>
      <c r="B21" s="572" t="s">
        <v>590</v>
      </c>
      <c r="C21" s="691">
        <v>16</v>
      </c>
      <c r="D21" s="683" t="s">
        <v>902</v>
      </c>
      <c r="E21" s="686" t="s">
        <v>590</v>
      </c>
      <c r="F21" s="691">
        <v>45</v>
      </c>
      <c r="G21" s="588" t="s">
        <v>901</v>
      </c>
      <c r="H21" s="572" t="s">
        <v>590</v>
      </c>
      <c r="I21" s="679">
        <v>90</v>
      </c>
      <c r="J21" s="588" t="s">
        <v>903</v>
      </c>
      <c r="K21" s="572" t="s">
        <v>590</v>
      </c>
      <c r="L21" s="679">
        <v>125</v>
      </c>
      <c r="M21" s="588" t="s">
        <v>903</v>
      </c>
      <c r="N21" s="572" t="s">
        <v>590</v>
      </c>
      <c r="O21" s="678">
        <v>190</v>
      </c>
    </row>
    <row r="22" spans="1:21" ht="13.5" customHeight="1">
      <c r="A22" s="591" t="s">
        <v>903</v>
      </c>
      <c r="B22" s="577" t="s">
        <v>590</v>
      </c>
      <c r="C22" s="680">
        <v>16</v>
      </c>
      <c r="D22" s="593" t="s">
        <v>904</v>
      </c>
      <c r="E22" s="577" t="s">
        <v>590</v>
      </c>
      <c r="F22" s="680">
        <v>48</v>
      </c>
      <c r="G22" s="593" t="s">
        <v>903</v>
      </c>
      <c r="H22" s="577" t="s">
        <v>590</v>
      </c>
      <c r="I22" s="680">
        <v>90</v>
      </c>
      <c r="J22" s="593" t="s">
        <v>901</v>
      </c>
      <c r="K22" s="577" t="s">
        <v>590</v>
      </c>
      <c r="L22" s="680">
        <v>130</v>
      </c>
      <c r="M22" s="593" t="s">
        <v>901</v>
      </c>
      <c r="N22" s="577" t="s">
        <v>590</v>
      </c>
      <c r="O22" s="619">
        <v>200</v>
      </c>
    </row>
    <row r="23" spans="1:21" ht="13.5" customHeight="1">
      <c r="A23" s="681" t="s">
        <v>903</v>
      </c>
      <c r="B23" s="577" t="s">
        <v>590</v>
      </c>
      <c r="C23" s="684">
        <v>18</v>
      </c>
      <c r="D23" s="683" t="s">
        <v>901</v>
      </c>
      <c r="E23" s="577" t="s">
        <v>590</v>
      </c>
      <c r="F23" s="684">
        <v>50</v>
      </c>
      <c r="G23" s="683" t="s">
        <v>901</v>
      </c>
      <c r="H23" s="577" t="s">
        <v>590</v>
      </c>
      <c r="I23" s="684">
        <v>95</v>
      </c>
      <c r="J23" s="683" t="s">
        <v>901</v>
      </c>
      <c r="K23" s="577" t="s">
        <v>590</v>
      </c>
      <c r="L23" s="684">
        <v>135</v>
      </c>
      <c r="M23" s="683" t="s">
        <v>903</v>
      </c>
      <c r="N23" s="577" t="s">
        <v>590</v>
      </c>
      <c r="O23" s="682">
        <v>200</v>
      </c>
    </row>
    <row r="24" spans="1:21" ht="13.5" customHeight="1">
      <c r="A24" s="591" t="s">
        <v>904</v>
      </c>
      <c r="B24" s="577" t="s">
        <v>590</v>
      </c>
      <c r="C24" s="684">
        <v>20</v>
      </c>
      <c r="D24" s="593" t="s">
        <v>901</v>
      </c>
      <c r="E24" s="577" t="s">
        <v>590</v>
      </c>
      <c r="F24" s="684">
        <v>55</v>
      </c>
      <c r="G24" s="593" t="s">
        <v>901</v>
      </c>
      <c r="H24" s="577" t="s">
        <v>590</v>
      </c>
      <c r="I24" s="684">
        <v>100</v>
      </c>
      <c r="J24" s="593" t="s">
        <v>901</v>
      </c>
      <c r="K24" s="577" t="s">
        <v>590</v>
      </c>
      <c r="L24" s="684">
        <v>140</v>
      </c>
      <c r="M24" s="593" t="s">
        <v>901</v>
      </c>
      <c r="N24" s="581" t="s">
        <v>590</v>
      </c>
      <c r="O24" s="682">
        <v>220</v>
      </c>
    </row>
    <row r="25" spans="1:21" ht="13.5" customHeight="1">
      <c r="A25" s="591" t="s">
        <v>903</v>
      </c>
      <c r="B25" s="577" t="s">
        <v>590</v>
      </c>
      <c r="C25" s="684">
        <v>25</v>
      </c>
      <c r="D25" s="593" t="s">
        <v>901</v>
      </c>
      <c r="E25" s="577" t="s">
        <v>590</v>
      </c>
      <c r="F25" s="684">
        <v>60</v>
      </c>
      <c r="G25" s="593" t="s">
        <v>903</v>
      </c>
      <c r="H25" s="577" t="s">
        <v>590</v>
      </c>
      <c r="I25" s="684">
        <v>100</v>
      </c>
      <c r="J25" s="593" t="s">
        <v>903</v>
      </c>
      <c r="K25" s="577" t="s">
        <v>590</v>
      </c>
      <c r="L25" s="684">
        <v>140</v>
      </c>
      <c r="M25" s="593" t="s">
        <v>901</v>
      </c>
      <c r="N25" s="577" t="s">
        <v>590</v>
      </c>
      <c r="O25" s="682">
        <v>240</v>
      </c>
      <c r="P25" s="692"/>
    </row>
    <row r="26" spans="1:21" ht="13.5" customHeight="1">
      <c r="A26" s="681" t="s">
        <v>904</v>
      </c>
      <c r="B26" s="577" t="s">
        <v>590</v>
      </c>
      <c r="C26" s="684">
        <v>30</v>
      </c>
      <c r="D26" s="683" t="s">
        <v>903</v>
      </c>
      <c r="E26" s="577" t="s">
        <v>590</v>
      </c>
      <c r="F26" s="684">
        <v>60</v>
      </c>
      <c r="G26" s="683" t="s">
        <v>901</v>
      </c>
      <c r="H26" s="577" t="s">
        <v>590</v>
      </c>
      <c r="I26" s="684">
        <v>105</v>
      </c>
      <c r="J26" s="683" t="s">
        <v>901</v>
      </c>
      <c r="K26" s="577" t="s">
        <v>590</v>
      </c>
      <c r="L26" s="684">
        <v>150</v>
      </c>
      <c r="M26" s="593" t="s">
        <v>901</v>
      </c>
      <c r="N26" s="686" t="s">
        <v>590</v>
      </c>
      <c r="O26" s="682">
        <v>250</v>
      </c>
    </row>
    <row r="27" spans="1:21" ht="13.5" customHeight="1">
      <c r="A27" s="591" t="s">
        <v>903</v>
      </c>
      <c r="B27" s="577" t="s">
        <v>590</v>
      </c>
      <c r="C27" s="684">
        <v>30</v>
      </c>
      <c r="D27" s="593" t="s">
        <v>901</v>
      </c>
      <c r="E27" s="577" t="s">
        <v>590</v>
      </c>
      <c r="F27" s="684">
        <v>65</v>
      </c>
      <c r="G27" s="593" t="s">
        <v>903</v>
      </c>
      <c r="H27" s="577" t="s">
        <v>590</v>
      </c>
      <c r="I27" s="684">
        <v>105</v>
      </c>
      <c r="J27" s="593" t="s">
        <v>901</v>
      </c>
      <c r="K27" s="577" t="s">
        <v>590</v>
      </c>
      <c r="L27" s="684">
        <v>160</v>
      </c>
      <c r="M27" s="593" t="s">
        <v>901</v>
      </c>
      <c r="N27" s="577" t="s">
        <v>590</v>
      </c>
      <c r="O27" s="682">
        <v>290</v>
      </c>
    </row>
    <row r="28" spans="1:21" ht="13.5" customHeight="1">
      <c r="A28" s="591" t="s">
        <v>904</v>
      </c>
      <c r="B28" s="577" t="s">
        <v>590</v>
      </c>
      <c r="C28" s="684">
        <v>32</v>
      </c>
      <c r="D28" s="593" t="s">
        <v>901</v>
      </c>
      <c r="E28" s="577" t="s">
        <v>590</v>
      </c>
      <c r="F28" s="684">
        <v>70</v>
      </c>
      <c r="G28" s="593" t="s">
        <v>901</v>
      </c>
      <c r="H28" s="577" t="s">
        <v>590</v>
      </c>
      <c r="I28" s="684">
        <v>110</v>
      </c>
      <c r="J28" s="593" t="s">
        <v>903</v>
      </c>
      <c r="K28" s="577" t="s">
        <v>590</v>
      </c>
      <c r="L28" s="684">
        <v>160</v>
      </c>
      <c r="M28" s="593" t="s">
        <v>901</v>
      </c>
      <c r="N28" s="686" t="s">
        <v>590</v>
      </c>
      <c r="O28" s="682">
        <v>300</v>
      </c>
    </row>
    <row r="29" spans="1:21" ht="13.5" customHeight="1">
      <c r="A29" s="681" t="s">
        <v>901</v>
      </c>
      <c r="B29" s="577" t="s">
        <v>590</v>
      </c>
      <c r="C29" s="684">
        <v>35</v>
      </c>
      <c r="D29" s="683" t="s">
        <v>901</v>
      </c>
      <c r="E29" s="577" t="s">
        <v>590</v>
      </c>
      <c r="F29" s="684">
        <v>75</v>
      </c>
      <c r="G29" s="683" t="s">
        <v>901</v>
      </c>
      <c r="H29" s="577" t="s">
        <v>590</v>
      </c>
      <c r="I29" s="684">
        <v>115</v>
      </c>
      <c r="J29" s="683" t="s">
        <v>901</v>
      </c>
      <c r="K29" s="577" t="s">
        <v>590</v>
      </c>
      <c r="L29" s="684">
        <v>170</v>
      </c>
      <c r="M29" s="683" t="s">
        <v>904</v>
      </c>
      <c r="N29" s="577" t="s">
        <v>590</v>
      </c>
      <c r="O29" s="682">
        <v>320</v>
      </c>
    </row>
    <row r="30" spans="1:21" ht="13.5" customHeight="1">
      <c r="A30" s="591" t="s">
        <v>901</v>
      </c>
      <c r="B30" s="577" t="s">
        <v>590</v>
      </c>
      <c r="C30" s="684">
        <v>40</v>
      </c>
      <c r="D30" s="593" t="s">
        <v>901</v>
      </c>
      <c r="E30" s="577" t="s">
        <v>590</v>
      </c>
      <c r="F30" s="684">
        <v>80</v>
      </c>
      <c r="G30" s="593" t="s">
        <v>901</v>
      </c>
      <c r="H30" s="577" t="s">
        <v>590</v>
      </c>
      <c r="I30" s="684">
        <v>120</v>
      </c>
      <c r="J30" s="593" t="s">
        <v>903</v>
      </c>
      <c r="K30" s="577" t="s">
        <v>590</v>
      </c>
      <c r="L30" s="684">
        <v>175</v>
      </c>
      <c r="M30" s="593" t="s">
        <v>901</v>
      </c>
      <c r="N30" s="577" t="s">
        <v>590</v>
      </c>
      <c r="O30" s="682">
        <v>350</v>
      </c>
    </row>
    <row r="31" spans="1:21" ht="13.5" customHeight="1">
      <c r="A31" s="591" t="s">
        <v>903</v>
      </c>
      <c r="B31" s="577" t="s">
        <v>590</v>
      </c>
      <c r="C31" s="684">
        <v>40</v>
      </c>
      <c r="D31" s="593" t="s">
        <v>901</v>
      </c>
      <c r="E31" s="577" t="s">
        <v>590</v>
      </c>
      <c r="F31" s="684">
        <v>85</v>
      </c>
      <c r="G31" s="593" t="s">
        <v>905</v>
      </c>
      <c r="H31" s="577" t="s">
        <v>590</v>
      </c>
      <c r="I31" s="684">
        <v>120</v>
      </c>
      <c r="J31" s="593" t="s">
        <v>901</v>
      </c>
      <c r="K31" s="577" t="s">
        <v>590</v>
      </c>
      <c r="L31" s="684">
        <v>180</v>
      </c>
      <c r="M31" s="693" t="s">
        <v>901</v>
      </c>
      <c r="N31" s="600" t="s">
        <v>590</v>
      </c>
      <c r="O31" s="685">
        <v>400</v>
      </c>
    </row>
    <row r="32" spans="1:21" ht="14.25" customHeight="1">
      <c r="A32" s="599" t="s">
        <v>904</v>
      </c>
      <c r="B32" s="600" t="s">
        <v>590</v>
      </c>
      <c r="C32" s="690">
        <v>42</v>
      </c>
      <c r="D32" s="602" t="s">
        <v>903</v>
      </c>
      <c r="E32" s="600" t="s">
        <v>590</v>
      </c>
      <c r="F32" s="690">
        <v>85</v>
      </c>
      <c r="G32" s="602" t="s">
        <v>901</v>
      </c>
      <c r="H32" s="600" t="s">
        <v>590</v>
      </c>
      <c r="I32" s="690">
        <v>125</v>
      </c>
      <c r="J32" s="602" t="s">
        <v>903</v>
      </c>
      <c r="K32" s="600" t="s">
        <v>590</v>
      </c>
      <c r="L32" s="690">
        <v>180</v>
      </c>
      <c r="M32" s="694" t="s">
        <v>906</v>
      </c>
      <c r="N32" s="606" t="s">
        <v>590</v>
      </c>
      <c r="O32" s="695">
        <v>55</v>
      </c>
    </row>
    <row r="33" spans="1:15" ht="14.25" customHeight="1">
      <c r="A33" s="696" t="s">
        <v>907</v>
      </c>
      <c r="B33" s="566" t="s">
        <v>590</v>
      </c>
      <c r="C33" s="697">
        <v>80</v>
      </c>
      <c r="D33" s="698" t="s">
        <v>908</v>
      </c>
      <c r="E33" s="566" t="s">
        <v>590</v>
      </c>
      <c r="F33" s="697">
        <v>95</v>
      </c>
      <c r="G33" s="699"/>
      <c r="H33" s="699"/>
      <c r="I33" s="700"/>
      <c r="J33" s="698" t="s">
        <v>907</v>
      </c>
      <c r="K33" s="566" t="s">
        <v>590</v>
      </c>
      <c r="L33" s="697">
        <v>115</v>
      </c>
      <c r="M33" s="698" t="s">
        <v>907</v>
      </c>
      <c r="N33" s="566" t="s">
        <v>590</v>
      </c>
      <c r="O33" s="701">
        <v>190</v>
      </c>
    </row>
    <row r="34" spans="1:15" ht="13.5" customHeight="1">
      <c r="A34" s="681" t="s">
        <v>781</v>
      </c>
      <c r="B34" s="686" t="s">
        <v>590</v>
      </c>
      <c r="C34" s="691">
        <v>19</v>
      </c>
      <c r="D34" s="683" t="s">
        <v>781</v>
      </c>
      <c r="E34" s="686" t="s">
        <v>590</v>
      </c>
      <c r="F34" s="691">
        <v>85</v>
      </c>
      <c r="G34" s="683" t="s">
        <v>779</v>
      </c>
      <c r="H34" s="686" t="s">
        <v>590</v>
      </c>
      <c r="I34" s="691">
        <v>140</v>
      </c>
      <c r="J34" s="683" t="s">
        <v>779</v>
      </c>
      <c r="K34" s="686" t="s">
        <v>590</v>
      </c>
      <c r="L34" s="691">
        <v>220</v>
      </c>
      <c r="M34" s="683" t="s">
        <v>779</v>
      </c>
      <c r="N34" s="686" t="s">
        <v>590</v>
      </c>
      <c r="O34" s="702">
        <v>310</v>
      </c>
    </row>
    <row r="35" spans="1:15" ht="13.5" customHeight="1">
      <c r="A35" s="681" t="s">
        <v>781</v>
      </c>
      <c r="B35" s="577" t="s">
        <v>590</v>
      </c>
      <c r="C35" s="684">
        <v>28</v>
      </c>
      <c r="D35" s="683" t="s">
        <v>781</v>
      </c>
      <c r="E35" s="577" t="s">
        <v>590</v>
      </c>
      <c r="F35" s="684">
        <v>90</v>
      </c>
      <c r="G35" s="683" t="s">
        <v>779</v>
      </c>
      <c r="H35" s="577" t="s">
        <v>590</v>
      </c>
      <c r="I35" s="684">
        <v>150</v>
      </c>
      <c r="J35" s="683" t="s">
        <v>779</v>
      </c>
      <c r="K35" s="577" t="s">
        <v>590</v>
      </c>
      <c r="L35" s="684">
        <v>230</v>
      </c>
      <c r="M35" s="683" t="s">
        <v>779</v>
      </c>
      <c r="N35" s="577" t="s">
        <v>590</v>
      </c>
      <c r="O35" s="682">
        <v>320</v>
      </c>
    </row>
    <row r="36" spans="1:15" ht="13.5" customHeight="1">
      <c r="A36" s="591" t="s">
        <v>781</v>
      </c>
      <c r="B36" s="577" t="s">
        <v>590</v>
      </c>
      <c r="C36" s="684">
        <v>45</v>
      </c>
      <c r="D36" s="593" t="s">
        <v>779</v>
      </c>
      <c r="E36" s="577" t="s">
        <v>590</v>
      </c>
      <c r="F36" s="684">
        <v>100</v>
      </c>
      <c r="G36" s="593" t="s">
        <v>781</v>
      </c>
      <c r="H36" s="577" t="s">
        <v>590</v>
      </c>
      <c r="I36" s="684">
        <v>155</v>
      </c>
      <c r="J36" s="593" t="s">
        <v>779</v>
      </c>
      <c r="K36" s="577" t="s">
        <v>590</v>
      </c>
      <c r="L36" s="684">
        <v>240</v>
      </c>
      <c r="M36" s="593" t="s">
        <v>779</v>
      </c>
      <c r="N36" s="577" t="s">
        <v>590</v>
      </c>
      <c r="O36" s="682">
        <v>330</v>
      </c>
    </row>
    <row r="37" spans="1:15" ht="13.5" customHeight="1">
      <c r="A37" s="591" t="s">
        <v>781</v>
      </c>
      <c r="B37" s="577" t="s">
        <v>590</v>
      </c>
      <c r="C37" s="684">
        <v>55</v>
      </c>
      <c r="D37" s="593" t="s">
        <v>779</v>
      </c>
      <c r="E37" s="577" t="s">
        <v>590</v>
      </c>
      <c r="F37" s="684">
        <v>110</v>
      </c>
      <c r="G37" s="593" t="s">
        <v>779</v>
      </c>
      <c r="H37" s="577" t="s">
        <v>590</v>
      </c>
      <c r="I37" s="684">
        <v>160</v>
      </c>
      <c r="J37" s="593" t="s">
        <v>779</v>
      </c>
      <c r="K37" s="577" t="s">
        <v>590</v>
      </c>
      <c r="L37" s="684">
        <v>250</v>
      </c>
      <c r="M37" s="593" t="s">
        <v>779</v>
      </c>
      <c r="N37" s="577" t="s">
        <v>590</v>
      </c>
      <c r="O37" s="682">
        <v>350</v>
      </c>
    </row>
    <row r="38" spans="1:15" ht="13.5" customHeight="1">
      <c r="A38" s="681" t="s">
        <v>781</v>
      </c>
      <c r="B38" s="577" t="s">
        <v>590</v>
      </c>
      <c r="C38" s="684">
        <v>60</v>
      </c>
      <c r="D38" s="683" t="s">
        <v>781</v>
      </c>
      <c r="E38" s="577" t="s">
        <v>590</v>
      </c>
      <c r="F38" s="684">
        <v>115</v>
      </c>
      <c r="G38" s="683" t="s">
        <v>779</v>
      </c>
      <c r="H38" s="577" t="s">
        <v>590</v>
      </c>
      <c r="I38" s="684">
        <v>170</v>
      </c>
      <c r="J38" s="683" t="s">
        <v>779</v>
      </c>
      <c r="K38" s="577" t="s">
        <v>590</v>
      </c>
      <c r="L38" s="684">
        <v>260</v>
      </c>
      <c r="M38" s="683" t="s">
        <v>779</v>
      </c>
      <c r="N38" s="577" t="s">
        <v>590</v>
      </c>
      <c r="O38" s="682">
        <v>360</v>
      </c>
    </row>
    <row r="39" spans="1:15" ht="13.5" customHeight="1">
      <c r="A39" s="591" t="s">
        <v>781</v>
      </c>
      <c r="B39" s="577" t="s">
        <v>590</v>
      </c>
      <c r="C39" s="684">
        <v>65</v>
      </c>
      <c r="D39" s="593" t="s">
        <v>779</v>
      </c>
      <c r="E39" s="577" t="s">
        <v>590</v>
      </c>
      <c r="F39" s="684">
        <v>120</v>
      </c>
      <c r="G39" s="593" t="s">
        <v>779</v>
      </c>
      <c r="H39" s="577" t="s">
        <v>590</v>
      </c>
      <c r="I39" s="684">
        <v>180</v>
      </c>
      <c r="J39" s="593" t="s">
        <v>779</v>
      </c>
      <c r="K39" s="577" t="s">
        <v>590</v>
      </c>
      <c r="L39" s="684">
        <v>270</v>
      </c>
      <c r="M39" s="593" t="s">
        <v>779</v>
      </c>
      <c r="N39" s="577" t="s">
        <v>590</v>
      </c>
      <c r="O39" s="682">
        <v>370</v>
      </c>
    </row>
    <row r="40" spans="1:15" ht="13.5" customHeight="1">
      <c r="A40" s="591" t="s">
        <v>781</v>
      </c>
      <c r="B40" s="577" t="s">
        <v>590</v>
      </c>
      <c r="C40" s="684">
        <v>70</v>
      </c>
      <c r="D40" s="593" t="s">
        <v>781</v>
      </c>
      <c r="E40" s="577" t="s">
        <v>590</v>
      </c>
      <c r="F40" s="684">
        <v>125</v>
      </c>
      <c r="G40" s="593" t="s">
        <v>779</v>
      </c>
      <c r="H40" s="577" t="s">
        <v>590</v>
      </c>
      <c r="I40" s="684">
        <v>190</v>
      </c>
      <c r="J40" s="593" t="s">
        <v>779</v>
      </c>
      <c r="K40" s="577" t="s">
        <v>590</v>
      </c>
      <c r="L40" s="684">
        <v>280</v>
      </c>
      <c r="M40" s="593" t="s">
        <v>779</v>
      </c>
      <c r="N40" s="577" t="s">
        <v>590</v>
      </c>
      <c r="O40" s="682">
        <v>380</v>
      </c>
    </row>
    <row r="41" spans="1:15" ht="14.25" customHeight="1">
      <c r="A41" s="681" t="s">
        <v>781</v>
      </c>
      <c r="B41" s="577" t="s">
        <v>590</v>
      </c>
      <c r="C41" s="684">
        <v>75</v>
      </c>
      <c r="D41" s="683" t="s">
        <v>779</v>
      </c>
      <c r="E41" s="577" t="s">
        <v>590</v>
      </c>
      <c r="F41" s="684">
        <v>130</v>
      </c>
      <c r="G41" s="683" t="s">
        <v>779</v>
      </c>
      <c r="H41" s="577" t="s">
        <v>590</v>
      </c>
      <c r="I41" s="684">
        <v>200</v>
      </c>
      <c r="J41" s="683" t="s">
        <v>779</v>
      </c>
      <c r="K41" s="577" t="s">
        <v>590</v>
      </c>
      <c r="L41" s="684">
        <v>290</v>
      </c>
      <c r="M41" s="683" t="s">
        <v>779</v>
      </c>
      <c r="N41" s="577" t="s">
        <v>590</v>
      </c>
      <c r="O41" s="682">
        <v>400</v>
      </c>
    </row>
    <row r="42" spans="1:15" ht="14.25" customHeight="1">
      <c r="A42" s="599" t="s">
        <v>781</v>
      </c>
      <c r="B42" s="600" t="s">
        <v>590</v>
      </c>
      <c r="C42" s="690">
        <v>80</v>
      </c>
      <c r="D42" s="602" t="s">
        <v>781</v>
      </c>
      <c r="E42" s="600" t="s">
        <v>590</v>
      </c>
      <c r="F42" s="690">
        <v>135</v>
      </c>
      <c r="G42" s="602" t="s">
        <v>779</v>
      </c>
      <c r="H42" s="600" t="s">
        <v>590</v>
      </c>
      <c r="I42" s="690">
        <v>210</v>
      </c>
      <c r="J42" s="602" t="s">
        <v>779</v>
      </c>
      <c r="K42" s="600" t="s">
        <v>590</v>
      </c>
      <c r="L42" s="690">
        <v>300</v>
      </c>
      <c r="M42" s="602" t="s">
        <v>779</v>
      </c>
      <c r="N42" s="600" t="s">
        <v>590</v>
      </c>
      <c r="O42" s="685">
        <v>500</v>
      </c>
    </row>
    <row r="43" spans="1:15" ht="13.5" customHeight="1">
      <c r="A43" s="591" t="s">
        <v>783</v>
      </c>
      <c r="B43" s="577" t="s">
        <v>590</v>
      </c>
      <c r="C43" s="680">
        <v>8</v>
      </c>
      <c r="D43" s="593" t="s">
        <v>778</v>
      </c>
      <c r="E43" s="577" t="s">
        <v>590</v>
      </c>
      <c r="F43" s="680">
        <v>26</v>
      </c>
      <c r="G43" s="593" t="s">
        <v>783</v>
      </c>
      <c r="H43" s="577" t="s">
        <v>590</v>
      </c>
      <c r="I43" s="680">
        <v>50</v>
      </c>
      <c r="J43" s="593" t="s">
        <v>783</v>
      </c>
      <c r="K43" s="577" t="s">
        <v>590</v>
      </c>
      <c r="L43" s="680">
        <v>120</v>
      </c>
      <c r="M43" s="593" t="s">
        <v>783</v>
      </c>
      <c r="N43" s="577" t="s">
        <v>590</v>
      </c>
      <c r="O43" s="619">
        <v>250</v>
      </c>
    </row>
    <row r="44" spans="1:15" ht="13.5" customHeight="1">
      <c r="A44" s="681" t="s">
        <v>783</v>
      </c>
      <c r="B44" s="577" t="s">
        <v>590</v>
      </c>
      <c r="C44" s="684">
        <v>10</v>
      </c>
      <c r="D44" s="683" t="s">
        <v>783</v>
      </c>
      <c r="E44" s="577" t="s">
        <v>590</v>
      </c>
      <c r="F44" s="684">
        <v>28</v>
      </c>
      <c r="G44" s="683" t="s">
        <v>778</v>
      </c>
      <c r="H44" s="577" t="s">
        <v>590</v>
      </c>
      <c r="I44" s="684">
        <v>52</v>
      </c>
      <c r="J44" s="683" t="s">
        <v>783</v>
      </c>
      <c r="K44" s="577" t="s">
        <v>590</v>
      </c>
      <c r="L44" s="684">
        <v>125</v>
      </c>
      <c r="M44" s="593" t="s">
        <v>783</v>
      </c>
      <c r="N44" s="577" t="s">
        <v>590</v>
      </c>
      <c r="O44" s="682">
        <v>260</v>
      </c>
    </row>
    <row r="45" spans="1:15" ht="13.5" customHeight="1">
      <c r="A45" s="591" t="s">
        <v>783</v>
      </c>
      <c r="B45" s="577" t="s">
        <v>590</v>
      </c>
      <c r="C45" s="684">
        <v>12</v>
      </c>
      <c r="D45" s="593" t="s">
        <v>783</v>
      </c>
      <c r="E45" s="577" t="s">
        <v>590</v>
      </c>
      <c r="F45" s="684">
        <v>30</v>
      </c>
      <c r="G45" s="593" t="s">
        <v>783</v>
      </c>
      <c r="H45" s="577" t="s">
        <v>590</v>
      </c>
      <c r="I45" s="684">
        <v>55</v>
      </c>
      <c r="J45" s="593" t="s">
        <v>783</v>
      </c>
      <c r="K45" s="577" t="s">
        <v>590</v>
      </c>
      <c r="L45" s="684">
        <v>130</v>
      </c>
      <c r="M45" s="593" t="s">
        <v>783</v>
      </c>
      <c r="N45" s="577" t="s">
        <v>590</v>
      </c>
      <c r="O45" s="682">
        <v>270</v>
      </c>
    </row>
    <row r="46" spans="1:15" ht="13.5" customHeight="1">
      <c r="A46" s="591" t="s">
        <v>783</v>
      </c>
      <c r="B46" s="577" t="s">
        <v>590</v>
      </c>
      <c r="C46" s="684">
        <v>14</v>
      </c>
      <c r="D46" s="593" t="s">
        <v>783</v>
      </c>
      <c r="E46" s="577" t="s">
        <v>590</v>
      </c>
      <c r="F46" s="684">
        <v>32</v>
      </c>
      <c r="G46" s="593" t="s">
        <v>783</v>
      </c>
      <c r="H46" s="577" t="s">
        <v>590</v>
      </c>
      <c r="I46" s="684">
        <v>60</v>
      </c>
      <c r="J46" s="593" t="s">
        <v>783</v>
      </c>
      <c r="K46" s="577" t="s">
        <v>590</v>
      </c>
      <c r="L46" s="684">
        <v>140</v>
      </c>
      <c r="M46" s="593" t="s">
        <v>783</v>
      </c>
      <c r="N46" s="577" t="s">
        <v>590</v>
      </c>
      <c r="O46" s="682">
        <v>280</v>
      </c>
    </row>
    <row r="47" spans="1:15" ht="13.5" customHeight="1">
      <c r="A47" s="681" t="s">
        <v>778</v>
      </c>
      <c r="B47" s="577" t="s">
        <v>590</v>
      </c>
      <c r="C47" s="684">
        <v>15</v>
      </c>
      <c r="D47" s="593" t="s">
        <v>783</v>
      </c>
      <c r="E47" s="577" t="s">
        <v>590</v>
      </c>
      <c r="F47" s="684">
        <v>34</v>
      </c>
      <c r="G47" s="683" t="s">
        <v>909</v>
      </c>
      <c r="H47" s="577" t="s">
        <v>590</v>
      </c>
      <c r="I47" s="684">
        <v>65</v>
      </c>
      <c r="J47" s="683" t="s">
        <v>783</v>
      </c>
      <c r="K47" s="577" t="s">
        <v>590</v>
      </c>
      <c r="L47" s="684">
        <v>150</v>
      </c>
      <c r="M47" s="683" t="s">
        <v>783</v>
      </c>
      <c r="N47" s="577" t="s">
        <v>590</v>
      </c>
      <c r="O47" s="682">
        <v>300</v>
      </c>
    </row>
    <row r="48" spans="1:15" ht="13.5" customHeight="1">
      <c r="A48" s="591" t="s">
        <v>783</v>
      </c>
      <c r="B48" s="577" t="s">
        <v>590</v>
      </c>
      <c r="C48" s="684">
        <v>16</v>
      </c>
      <c r="D48" s="593" t="s">
        <v>783</v>
      </c>
      <c r="E48" s="577" t="s">
        <v>590</v>
      </c>
      <c r="F48" s="684">
        <v>35</v>
      </c>
      <c r="G48" s="593" t="s">
        <v>783</v>
      </c>
      <c r="H48" s="577" t="s">
        <v>590</v>
      </c>
      <c r="I48" s="684">
        <v>70</v>
      </c>
      <c r="J48" s="593" t="s">
        <v>783</v>
      </c>
      <c r="K48" s="577" t="s">
        <v>590</v>
      </c>
      <c r="L48" s="684">
        <v>160</v>
      </c>
      <c r="M48" s="593" t="s">
        <v>783</v>
      </c>
      <c r="N48" s="577" t="s">
        <v>590</v>
      </c>
      <c r="O48" s="682">
        <v>320</v>
      </c>
    </row>
    <row r="49" spans="1:15" ht="13.5" customHeight="1">
      <c r="A49" s="591" t="s">
        <v>778</v>
      </c>
      <c r="B49" s="577" t="s">
        <v>590</v>
      </c>
      <c r="C49" s="684">
        <v>17</v>
      </c>
      <c r="D49" s="593" t="s">
        <v>783</v>
      </c>
      <c r="E49" s="577" t="s">
        <v>590</v>
      </c>
      <c r="F49" s="684">
        <v>36</v>
      </c>
      <c r="G49" s="593" t="s">
        <v>783</v>
      </c>
      <c r="H49" s="577" t="s">
        <v>590</v>
      </c>
      <c r="I49" s="684">
        <v>75</v>
      </c>
      <c r="J49" s="593" t="s">
        <v>783</v>
      </c>
      <c r="K49" s="577" t="s">
        <v>590</v>
      </c>
      <c r="L49" s="684">
        <v>170</v>
      </c>
      <c r="M49" s="593" t="s">
        <v>783</v>
      </c>
      <c r="N49" s="577" t="s">
        <v>590</v>
      </c>
      <c r="O49" s="682">
        <v>350</v>
      </c>
    </row>
    <row r="50" spans="1:15" ht="13.5" customHeight="1">
      <c r="A50" s="681" t="s">
        <v>778</v>
      </c>
      <c r="B50" s="577" t="s">
        <v>590</v>
      </c>
      <c r="C50" s="684">
        <v>18</v>
      </c>
      <c r="D50" s="593" t="s">
        <v>783</v>
      </c>
      <c r="E50" s="577" t="s">
        <v>590</v>
      </c>
      <c r="F50" s="684">
        <v>38</v>
      </c>
      <c r="G50" s="683" t="s">
        <v>783</v>
      </c>
      <c r="H50" s="577" t="s">
        <v>590</v>
      </c>
      <c r="I50" s="684">
        <v>80</v>
      </c>
      <c r="J50" s="683" t="s">
        <v>783</v>
      </c>
      <c r="K50" s="577" t="s">
        <v>590</v>
      </c>
      <c r="L50" s="684">
        <v>180</v>
      </c>
      <c r="M50" s="683" t="s">
        <v>778</v>
      </c>
      <c r="N50" s="577" t="s">
        <v>590</v>
      </c>
      <c r="O50" s="682">
        <v>380</v>
      </c>
    </row>
    <row r="51" spans="1:15" ht="13.5" customHeight="1">
      <c r="A51" s="591" t="s">
        <v>783</v>
      </c>
      <c r="B51" s="703" t="s">
        <v>590</v>
      </c>
      <c r="C51" s="684">
        <v>20</v>
      </c>
      <c r="D51" s="593" t="s">
        <v>783</v>
      </c>
      <c r="E51" s="577" t="s">
        <v>590</v>
      </c>
      <c r="F51" s="684">
        <v>40</v>
      </c>
      <c r="G51" s="593" t="s">
        <v>783</v>
      </c>
      <c r="H51" s="577" t="s">
        <v>590</v>
      </c>
      <c r="I51" s="684">
        <v>85</v>
      </c>
      <c r="J51" s="593" t="s">
        <v>783</v>
      </c>
      <c r="K51" s="577" t="s">
        <v>590</v>
      </c>
      <c r="L51" s="684">
        <v>190</v>
      </c>
      <c r="M51" s="593" t="s">
        <v>778</v>
      </c>
      <c r="N51" s="577" t="s">
        <v>590</v>
      </c>
      <c r="O51" s="682">
        <v>400</v>
      </c>
    </row>
    <row r="52" spans="1:15" ht="13.5" customHeight="1">
      <c r="A52" s="591" t="s">
        <v>783</v>
      </c>
      <c r="B52" s="703" t="s">
        <v>590</v>
      </c>
      <c r="C52" s="684">
        <v>22</v>
      </c>
      <c r="D52" s="593" t="s">
        <v>783</v>
      </c>
      <c r="E52" s="703" t="s">
        <v>590</v>
      </c>
      <c r="F52" s="684">
        <v>42</v>
      </c>
      <c r="G52" s="593" t="s">
        <v>783</v>
      </c>
      <c r="H52" s="703" t="s">
        <v>590</v>
      </c>
      <c r="I52" s="684">
        <v>90</v>
      </c>
      <c r="J52" s="593" t="s">
        <v>783</v>
      </c>
      <c r="K52" s="703" t="s">
        <v>590</v>
      </c>
      <c r="L52" s="684">
        <v>200</v>
      </c>
      <c r="M52" s="593" t="s">
        <v>778</v>
      </c>
      <c r="N52" s="577" t="s">
        <v>590</v>
      </c>
      <c r="O52" s="682">
        <v>420</v>
      </c>
    </row>
    <row r="53" spans="1:15" ht="13.5" customHeight="1">
      <c r="A53" s="681" t="s">
        <v>778</v>
      </c>
      <c r="B53" s="577" t="s">
        <v>590</v>
      </c>
      <c r="C53" s="684">
        <v>22</v>
      </c>
      <c r="D53" s="683" t="s">
        <v>783</v>
      </c>
      <c r="E53" s="577" t="s">
        <v>590</v>
      </c>
      <c r="F53" s="684">
        <v>45</v>
      </c>
      <c r="G53" s="683" t="s">
        <v>783</v>
      </c>
      <c r="H53" s="577" t="s">
        <v>590</v>
      </c>
      <c r="I53" s="684">
        <v>95</v>
      </c>
      <c r="J53" s="683" t="s">
        <v>783</v>
      </c>
      <c r="K53" s="703" t="s">
        <v>590</v>
      </c>
      <c r="L53" s="684">
        <v>210</v>
      </c>
      <c r="M53" s="683" t="s">
        <v>778</v>
      </c>
      <c r="N53" s="577" t="s">
        <v>590</v>
      </c>
      <c r="O53" s="682">
        <v>500</v>
      </c>
    </row>
    <row r="54" spans="1:15" ht="14.25" customHeight="1">
      <c r="A54" s="591" t="s">
        <v>783</v>
      </c>
      <c r="B54" s="703" t="s">
        <v>590</v>
      </c>
      <c r="C54" s="684">
        <v>24</v>
      </c>
      <c r="D54" s="593" t="s">
        <v>778</v>
      </c>
      <c r="E54" s="703" t="s">
        <v>590</v>
      </c>
      <c r="F54" s="684">
        <v>46</v>
      </c>
      <c r="G54" s="593" t="s">
        <v>783</v>
      </c>
      <c r="H54" s="703" t="s">
        <v>590</v>
      </c>
      <c r="I54" s="684">
        <v>100</v>
      </c>
      <c r="J54" s="593" t="s">
        <v>783</v>
      </c>
      <c r="K54" s="703" t="s">
        <v>590</v>
      </c>
      <c r="L54" s="684">
        <v>220</v>
      </c>
      <c r="M54" s="593"/>
      <c r="N54" s="703"/>
      <c r="O54" s="682"/>
    </row>
    <row r="55" spans="1:15" ht="17.25" customHeight="1">
      <c r="A55" s="599" t="s">
        <v>783</v>
      </c>
      <c r="B55" s="600" t="s">
        <v>590</v>
      </c>
      <c r="C55" s="690">
        <v>25</v>
      </c>
      <c r="D55" s="602" t="s">
        <v>783</v>
      </c>
      <c r="E55" s="704" t="s">
        <v>590</v>
      </c>
      <c r="F55" s="690">
        <v>48</v>
      </c>
      <c r="G55" s="602" t="s">
        <v>783</v>
      </c>
      <c r="H55" s="704" t="s">
        <v>590</v>
      </c>
      <c r="I55" s="690">
        <v>110</v>
      </c>
      <c r="J55" s="602" t="s">
        <v>783</v>
      </c>
      <c r="K55" s="704" t="s">
        <v>590</v>
      </c>
      <c r="L55" s="690">
        <v>230</v>
      </c>
      <c r="M55" s="602"/>
      <c r="N55" s="704"/>
      <c r="O55" s="685"/>
    </row>
    <row r="56" spans="1:15" ht="22.5" customHeight="1">
      <c r="A56" s="1304" t="s">
        <v>910</v>
      </c>
      <c r="B56" s="1304"/>
      <c r="C56" s="1304"/>
      <c r="D56" s="1304"/>
      <c r="E56" s="1304"/>
      <c r="F56" s="1304"/>
      <c r="G56" s="1304"/>
      <c r="H56" s="1304"/>
      <c r="I56" s="1304"/>
      <c r="J56" s="1304"/>
      <c r="K56" s="1304"/>
      <c r="L56" s="1304"/>
      <c r="M56" s="1304"/>
      <c r="N56" s="1305">
        <v>42705</v>
      </c>
      <c r="O56" s="1305"/>
    </row>
    <row r="57" spans="1:15" ht="81.75" customHeight="1">
      <c r="A57" s="1306" t="s">
        <v>911</v>
      </c>
      <c r="B57" s="1306"/>
      <c r="C57" s="1306"/>
      <c r="D57" s="1306"/>
      <c r="E57" s="1306"/>
      <c r="F57" s="1306"/>
      <c r="G57" s="1306"/>
      <c r="H57" s="1306"/>
      <c r="I57" s="1306"/>
      <c r="J57" s="1306"/>
      <c r="K57" s="1306"/>
      <c r="L57" s="1306"/>
      <c r="M57" s="1306"/>
      <c r="N57" s="1306"/>
      <c r="O57" s="1306"/>
    </row>
  </sheetData>
  <mergeCells count="11">
    <mergeCell ref="A56:M56"/>
    <mergeCell ref="N56:O56"/>
    <mergeCell ref="A57:O57"/>
    <mergeCell ref="A1:O1"/>
    <mergeCell ref="A2:O2"/>
    <mergeCell ref="A3:O3"/>
    <mergeCell ref="B4:C4"/>
    <mergeCell ref="E4:F4"/>
    <mergeCell ref="H4:I4"/>
    <mergeCell ref="K4:L4"/>
    <mergeCell ref="N4:O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86" firstPageNumber="0" orientation="portrait" r:id="rId1"/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60"/>
  <sheetViews>
    <sheetView zoomScaleNormal="100" workbookViewId="0">
      <selection activeCell="T44" sqref="T44"/>
    </sheetView>
  </sheetViews>
  <sheetFormatPr defaultRowHeight="15"/>
  <cols>
    <col min="1" max="1" width="13"/>
    <col min="2" max="2" width="3"/>
    <col min="3" max="3" width="6.5703125"/>
    <col min="4" max="4" width="13.42578125"/>
    <col min="5" max="5" width="3.140625"/>
    <col min="6" max="6" width="8.140625"/>
    <col min="7" max="7" width="13.42578125"/>
    <col min="8" max="8" width="3.42578125"/>
    <col min="9" max="9" width="6.140625"/>
    <col min="10" max="10" width="13.42578125"/>
    <col min="11" max="11" width="2.85546875"/>
    <col min="12" max="12" width="8.85546875"/>
    <col min="13" max="13" width="12.140625"/>
    <col min="14" max="14" width="3.42578125"/>
    <col min="15" max="15" width="9.5703125"/>
    <col min="16" max="1025" width="8.5703125"/>
  </cols>
  <sheetData>
    <row r="1" spans="1:16" ht="35.25" customHeight="1">
      <c r="A1" s="1299" t="s">
        <v>0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</row>
    <row r="2" spans="1:16" ht="47.25" customHeight="1">
      <c r="A2" s="1307" t="s">
        <v>1361</v>
      </c>
      <c r="B2" s="1307"/>
      <c r="C2" s="1307"/>
      <c r="D2" s="1307"/>
      <c r="E2" s="1307"/>
      <c r="F2" s="1307"/>
      <c r="G2" s="1307"/>
      <c r="H2" s="1307"/>
      <c r="I2" s="1307"/>
      <c r="J2" s="1307"/>
      <c r="K2" s="1307"/>
      <c r="L2" s="1307"/>
      <c r="M2" s="1307"/>
      <c r="N2" s="1307"/>
      <c r="O2" s="1307"/>
    </row>
    <row r="3" spans="1:16" ht="54" customHeight="1">
      <c r="A3" s="1309" t="s">
        <v>912</v>
      </c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</row>
    <row r="4" spans="1:16" ht="30.75" customHeight="1">
      <c r="A4" s="530" t="s">
        <v>796</v>
      </c>
      <c r="B4" s="1302" t="s">
        <v>797</v>
      </c>
      <c r="C4" s="1302"/>
      <c r="D4" s="530" t="s">
        <v>796</v>
      </c>
      <c r="E4" s="1302" t="s">
        <v>797</v>
      </c>
      <c r="F4" s="1302"/>
      <c r="G4" s="530" t="s">
        <v>796</v>
      </c>
      <c r="H4" s="1302" t="s">
        <v>797</v>
      </c>
      <c r="I4" s="1302"/>
      <c r="J4" s="530" t="s">
        <v>796</v>
      </c>
      <c r="K4" s="1302" t="s">
        <v>797</v>
      </c>
      <c r="L4" s="1302"/>
      <c r="M4" s="530" t="s">
        <v>796</v>
      </c>
      <c r="N4" s="1303" t="s">
        <v>3</v>
      </c>
      <c r="O4" s="1303"/>
      <c r="P4" s="360"/>
    </row>
    <row r="5" spans="1:16" ht="13.5" customHeight="1">
      <c r="A5" s="617" t="s">
        <v>913</v>
      </c>
      <c r="B5" s="705" t="s">
        <v>883</v>
      </c>
      <c r="C5" s="706">
        <v>30</v>
      </c>
      <c r="D5" s="622" t="s">
        <v>914</v>
      </c>
      <c r="E5" s="707" t="s">
        <v>883</v>
      </c>
      <c r="F5" s="708">
        <v>115</v>
      </c>
      <c r="G5" s="314" t="s">
        <v>914</v>
      </c>
      <c r="H5" s="709" t="s">
        <v>883</v>
      </c>
      <c r="I5" s="710">
        <v>200</v>
      </c>
      <c r="J5" s="314" t="s">
        <v>914</v>
      </c>
      <c r="K5" s="709" t="s">
        <v>883</v>
      </c>
      <c r="L5" s="708">
        <v>300</v>
      </c>
      <c r="O5" s="711"/>
      <c r="P5" s="174"/>
    </row>
    <row r="6" spans="1:16" ht="12.75" customHeight="1">
      <c r="A6" s="576" t="s">
        <v>913</v>
      </c>
      <c r="B6" s="709" t="s">
        <v>883</v>
      </c>
      <c r="C6" s="710">
        <v>35</v>
      </c>
      <c r="D6" s="314" t="s">
        <v>914</v>
      </c>
      <c r="E6" s="709" t="s">
        <v>883</v>
      </c>
      <c r="F6" s="710">
        <v>120</v>
      </c>
      <c r="G6" s="314" t="s">
        <v>914</v>
      </c>
      <c r="H6" s="709" t="s">
        <v>883</v>
      </c>
      <c r="I6" s="710">
        <v>210</v>
      </c>
      <c r="J6" s="314" t="s">
        <v>914</v>
      </c>
      <c r="K6" s="709" t="s">
        <v>883</v>
      </c>
      <c r="L6" s="710">
        <v>310</v>
      </c>
      <c r="O6" s="296"/>
      <c r="P6" s="174" t="s">
        <v>915</v>
      </c>
    </row>
    <row r="7" spans="1:16" ht="12.75" customHeight="1">
      <c r="A7" s="576" t="s">
        <v>913</v>
      </c>
      <c r="B7" s="709" t="s">
        <v>883</v>
      </c>
      <c r="C7" s="710">
        <v>36</v>
      </c>
      <c r="D7" s="314" t="s">
        <v>914</v>
      </c>
      <c r="E7" s="709" t="s">
        <v>883</v>
      </c>
      <c r="F7" s="710">
        <v>125</v>
      </c>
      <c r="G7" s="314" t="s">
        <v>914</v>
      </c>
      <c r="H7" s="709" t="s">
        <v>883</v>
      </c>
      <c r="I7" s="710">
        <v>220</v>
      </c>
      <c r="J7" s="314" t="s">
        <v>914</v>
      </c>
      <c r="K7" s="709" t="s">
        <v>883</v>
      </c>
      <c r="L7" s="710">
        <v>320</v>
      </c>
      <c r="M7" s="314" t="s">
        <v>914</v>
      </c>
      <c r="N7" s="709" t="s">
        <v>883</v>
      </c>
      <c r="O7" s="712">
        <v>420</v>
      </c>
      <c r="P7" s="174"/>
    </row>
    <row r="8" spans="1:16" ht="12.75" customHeight="1">
      <c r="A8" s="576" t="s">
        <v>913</v>
      </c>
      <c r="B8" s="709" t="s">
        <v>883</v>
      </c>
      <c r="C8" s="710">
        <v>40</v>
      </c>
      <c r="D8" s="314" t="s">
        <v>914</v>
      </c>
      <c r="E8" s="709" t="s">
        <v>883</v>
      </c>
      <c r="F8" s="710">
        <v>130</v>
      </c>
      <c r="G8" s="314" t="s">
        <v>914</v>
      </c>
      <c r="H8" s="709" t="s">
        <v>883</v>
      </c>
      <c r="I8" s="710">
        <v>230</v>
      </c>
      <c r="J8" s="314" t="s">
        <v>914</v>
      </c>
      <c r="K8" s="709" t="s">
        <v>883</v>
      </c>
      <c r="L8" s="710">
        <v>330</v>
      </c>
      <c r="M8" s="314" t="s">
        <v>914</v>
      </c>
      <c r="N8" s="709" t="s">
        <v>883</v>
      </c>
      <c r="O8" s="712">
        <v>450</v>
      </c>
    </row>
    <row r="9" spans="1:16" ht="12.75" customHeight="1">
      <c r="A9" s="576" t="s">
        <v>913</v>
      </c>
      <c r="B9" s="709" t="s">
        <v>883</v>
      </c>
      <c r="C9" s="710">
        <v>50</v>
      </c>
      <c r="D9" s="314" t="s">
        <v>914</v>
      </c>
      <c r="E9" s="709" t="s">
        <v>883</v>
      </c>
      <c r="F9" s="710">
        <v>140</v>
      </c>
      <c r="G9" s="314" t="s">
        <v>914</v>
      </c>
      <c r="H9" s="709" t="s">
        <v>883</v>
      </c>
      <c r="I9" s="710">
        <v>240</v>
      </c>
      <c r="J9" s="314" t="s">
        <v>914</v>
      </c>
      <c r="K9" s="709" t="s">
        <v>883</v>
      </c>
      <c r="L9" s="708">
        <v>340</v>
      </c>
      <c r="M9" s="314" t="s">
        <v>914</v>
      </c>
      <c r="N9" s="709" t="s">
        <v>883</v>
      </c>
      <c r="O9" s="712">
        <v>460</v>
      </c>
    </row>
    <row r="10" spans="1:16" ht="12.75" customHeight="1">
      <c r="A10" s="576" t="s">
        <v>913</v>
      </c>
      <c r="B10" s="709" t="s">
        <v>883</v>
      </c>
      <c r="C10" s="710">
        <v>80</v>
      </c>
      <c r="D10" s="314" t="s">
        <v>914</v>
      </c>
      <c r="E10" s="709" t="s">
        <v>883</v>
      </c>
      <c r="F10" s="710">
        <v>150</v>
      </c>
      <c r="G10" s="314" t="s">
        <v>914</v>
      </c>
      <c r="H10" s="709" t="s">
        <v>883</v>
      </c>
      <c r="I10" s="710">
        <v>250</v>
      </c>
      <c r="J10" s="500" t="s">
        <v>914</v>
      </c>
      <c r="K10" s="709" t="s">
        <v>883</v>
      </c>
      <c r="L10" s="710">
        <v>350</v>
      </c>
      <c r="M10" s="314" t="s">
        <v>914</v>
      </c>
      <c r="N10" s="709" t="s">
        <v>883</v>
      </c>
      <c r="O10" s="712">
        <v>480</v>
      </c>
    </row>
    <row r="11" spans="1:16" ht="12.75" customHeight="1">
      <c r="A11" s="576" t="s">
        <v>913</v>
      </c>
      <c r="B11" s="709" t="s">
        <v>883</v>
      </c>
      <c r="C11" s="710">
        <v>90</v>
      </c>
      <c r="D11" s="314" t="s">
        <v>914</v>
      </c>
      <c r="E11" s="709" t="s">
        <v>883</v>
      </c>
      <c r="F11" s="710">
        <v>160</v>
      </c>
      <c r="G11" s="314" t="s">
        <v>914</v>
      </c>
      <c r="H11" s="709" t="s">
        <v>883</v>
      </c>
      <c r="I11" s="710">
        <v>260</v>
      </c>
      <c r="J11" s="713" t="s">
        <v>914</v>
      </c>
      <c r="K11" s="714" t="s">
        <v>883</v>
      </c>
      <c r="L11" s="715">
        <v>360</v>
      </c>
      <c r="M11" s="314" t="s">
        <v>914</v>
      </c>
      <c r="N11" s="709" t="s">
        <v>883</v>
      </c>
      <c r="O11" s="712">
        <v>500</v>
      </c>
    </row>
    <row r="12" spans="1:16" ht="12.75" customHeight="1">
      <c r="A12" s="576" t="s">
        <v>914</v>
      </c>
      <c r="B12" s="709" t="s">
        <v>883</v>
      </c>
      <c r="C12" s="708">
        <v>100</v>
      </c>
      <c r="D12" s="314" t="s">
        <v>914</v>
      </c>
      <c r="E12" s="709" t="s">
        <v>883</v>
      </c>
      <c r="F12" s="710">
        <v>170</v>
      </c>
      <c r="G12" s="713" t="s">
        <v>914</v>
      </c>
      <c r="H12" s="714" t="s">
        <v>883</v>
      </c>
      <c r="I12" s="715">
        <v>270</v>
      </c>
      <c r="J12" s="500" t="s">
        <v>914</v>
      </c>
      <c r="K12" s="709" t="s">
        <v>883</v>
      </c>
      <c r="L12" s="710">
        <v>370</v>
      </c>
      <c r="M12" s="314" t="s">
        <v>914</v>
      </c>
      <c r="N12" s="709" t="s">
        <v>883</v>
      </c>
      <c r="O12" s="712">
        <v>530</v>
      </c>
    </row>
    <row r="13" spans="1:16" ht="15" customHeight="1">
      <c r="A13" s="576" t="s">
        <v>914</v>
      </c>
      <c r="B13" s="709" t="s">
        <v>883</v>
      </c>
      <c r="C13" s="708">
        <v>105</v>
      </c>
      <c r="D13" s="713" t="s">
        <v>914</v>
      </c>
      <c r="E13" s="714" t="s">
        <v>883</v>
      </c>
      <c r="F13" s="715">
        <v>180</v>
      </c>
      <c r="G13" s="314" t="s">
        <v>914</v>
      </c>
      <c r="H13" s="709" t="s">
        <v>883</v>
      </c>
      <c r="I13" s="710">
        <v>280</v>
      </c>
      <c r="J13" s="713" t="s">
        <v>914</v>
      </c>
      <c r="K13" s="714" t="s">
        <v>883</v>
      </c>
      <c r="L13" s="716">
        <v>380</v>
      </c>
      <c r="O13" s="179"/>
    </row>
    <row r="14" spans="1:16" ht="15" customHeight="1">
      <c r="A14" s="717" t="s">
        <v>914</v>
      </c>
      <c r="B14" s="718" t="s">
        <v>883</v>
      </c>
      <c r="C14" s="719">
        <v>110</v>
      </c>
      <c r="D14" s="320" t="s">
        <v>914</v>
      </c>
      <c r="E14" s="720" t="s">
        <v>883</v>
      </c>
      <c r="F14" s="721">
        <v>190</v>
      </c>
      <c r="G14" s="320" t="s">
        <v>914</v>
      </c>
      <c r="H14" s="720" t="s">
        <v>883</v>
      </c>
      <c r="I14" s="721">
        <v>290</v>
      </c>
      <c r="J14" s="320" t="s">
        <v>914</v>
      </c>
      <c r="K14" s="720" t="s">
        <v>883</v>
      </c>
      <c r="L14" s="721">
        <v>400</v>
      </c>
      <c r="M14" s="638"/>
      <c r="N14" s="638"/>
      <c r="O14" s="480"/>
    </row>
    <row r="15" spans="1:16" ht="12.75" customHeight="1">
      <c r="A15" s="639" t="s">
        <v>750</v>
      </c>
      <c r="B15" s="722" t="s">
        <v>883</v>
      </c>
      <c r="C15" s="723">
        <v>6</v>
      </c>
      <c r="D15" s="378" t="s">
        <v>747</v>
      </c>
      <c r="E15" s="722" t="s">
        <v>883</v>
      </c>
      <c r="F15" s="723">
        <v>25</v>
      </c>
      <c r="G15" s="378" t="s">
        <v>750</v>
      </c>
      <c r="H15" s="722" t="s">
        <v>883</v>
      </c>
      <c r="I15" s="723">
        <v>48</v>
      </c>
      <c r="J15" s="378" t="s">
        <v>750</v>
      </c>
      <c r="K15" s="722" t="s">
        <v>883</v>
      </c>
      <c r="L15" s="723">
        <v>100</v>
      </c>
      <c r="M15" s="378" t="s">
        <v>750</v>
      </c>
      <c r="N15" s="722" t="s">
        <v>883</v>
      </c>
      <c r="O15" s="724">
        <v>210</v>
      </c>
    </row>
    <row r="16" spans="1:16" ht="12.75" customHeight="1">
      <c r="A16" s="611" t="s">
        <v>750</v>
      </c>
      <c r="B16" s="725" t="s">
        <v>883</v>
      </c>
      <c r="C16" s="726">
        <v>8</v>
      </c>
      <c r="D16" s="269" t="s">
        <v>750</v>
      </c>
      <c r="E16" s="725" t="s">
        <v>883</v>
      </c>
      <c r="F16" s="726">
        <v>26</v>
      </c>
      <c r="G16" s="269" t="s">
        <v>747</v>
      </c>
      <c r="H16" s="725" t="s">
        <v>883</v>
      </c>
      <c r="I16" s="726">
        <v>48</v>
      </c>
      <c r="J16" s="269" t="s">
        <v>747</v>
      </c>
      <c r="K16" s="725" t="s">
        <v>883</v>
      </c>
      <c r="L16" s="726">
        <v>100</v>
      </c>
      <c r="M16" s="269" t="s">
        <v>747</v>
      </c>
      <c r="N16" s="725" t="s">
        <v>883</v>
      </c>
      <c r="O16" s="727">
        <v>210</v>
      </c>
    </row>
    <row r="17" spans="1:18" ht="12.75" customHeight="1">
      <c r="A17" s="611" t="s">
        <v>747</v>
      </c>
      <c r="B17" s="725" t="s">
        <v>883</v>
      </c>
      <c r="C17" s="726">
        <v>8</v>
      </c>
      <c r="D17" s="269" t="s">
        <v>747</v>
      </c>
      <c r="E17" s="725" t="s">
        <v>883</v>
      </c>
      <c r="F17" s="726">
        <v>26</v>
      </c>
      <c r="G17" s="269" t="s">
        <v>750</v>
      </c>
      <c r="H17" s="725" t="s">
        <v>883</v>
      </c>
      <c r="I17" s="726">
        <v>50</v>
      </c>
      <c r="J17" s="269" t="s">
        <v>750</v>
      </c>
      <c r="K17" s="725" t="s">
        <v>883</v>
      </c>
      <c r="L17" s="726">
        <v>105</v>
      </c>
      <c r="M17" s="269" t="s">
        <v>747</v>
      </c>
      <c r="N17" s="725" t="s">
        <v>883</v>
      </c>
      <c r="O17" s="727">
        <v>220</v>
      </c>
    </row>
    <row r="18" spans="1:18" ht="12.75" customHeight="1">
      <c r="A18" s="611" t="s">
        <v>747</v>
      </c>
      <c r="B18" s="725" t="s">
        <v>883</v>
      </c>
      <c r="C18" s="726">
        <v>10</v>
      </c>
      <c r="D18" s="269" t="s">
        <v>747</v>
      </c>
      <c r="E18" s="725" t="s">
        <v>883</v>
      </c>
      <c r="F18" s="726">
        <v>27</v>
      </c>
      <c r="G18" s="269" t="s">
        <v>747</v>
      </c>
      <c r="H18" s="725" t="s">
        <v>883</v>
      </c>
      <c r="I18" s="726">
        <v>50</v>
      </c>
      <c r="J18" s="269" t="s">
        <v>747</v>
      </c>
      <c r="K18" s="725" t="s">
        <v>883</v>
      </c>
      <c r="L18" s="726">
        <v>105</v>
      </c>
      <c r="M18" s="269" t="s">
        <v>747</v>
      </c>
      <c r="N18" s="725" t="s">
        <v>883</v>
      </c>
      <c r="O18" s="727">
        <v>230</v>
      </c>
    </row>
    <row r="19" spans="1:18" ht="12.75" customHeight="1">
      <c r="A19" s="611" t="s">
        <v>747</v>
      </c>
      <c r="B19" s="725" t="s">
        <v>883</v>
      </c>
      <c r="C19" s="726">
        <v>11</v>
      </c>
      <c r="D19" s="269" t="s">
        <v>750</v>
      </c>
      <c r="E19" s="725" t="s">
        <v>883</v>
      </c>
      <c r="F19" s="726">
        <v>28</v>
      </c>
      <c r="G19" s="269" t="s">
        <v>750</v>
      </c>
      <c r="H19" s="725" t="s">
        <v>883</v>
      </c>
      <c r="I19" s="726">
        <v>52</v>
      </c>
      <c r="J19" s="269" t="s">
        <v>750</v>
      </c>
      <c r="K19" s="725" t="s">
        <v>883</v>
      </c>
      <c r="L19" s="726">
        <v>110</v>
      </c>
      <c r="M19" s="269" t="s">
        <v>750</v>
      </c>
      <c r="N19" s="725" t="s">
        <v>883</v>
      </c>
      <c r="O19" s="727">
        <v>240</v>
      </c>
    </row>
    <row r="20" spans="1:18" ht="12.75" customHeight="1">
      <c r="A20" s="611" t="s">
        <v>750</v>
      </c>
      <c r="B20" s="725" t="s">
        <v>883</v>
      </c>
      <c r="C20" s="726">
        <v>12</v>
      </c>
      <c r="D20" s="269" t="s">
        <v>747</v>
      </c>
      <c r="E20" s="725" t="s">
        <v>883</v>
      </c>
      <c r="F20" s="726">
        <v>28</v>
      </c>
      <c r="G20" s="269" t="s">
        <v>747</v>
      </c>
      <c r="H20" s="725" t="s">
        <v>883</v>
      </c>
      <c r="I20" s="726">
        <v>52</v>
      </c>
      <c r="J20" s="269" t="s">
        <v>747</v>
      </c>
      <c r="K20" s="725" t="s">
        <v>883</v>
      </c>
      <c r="L20" s="726">
        <v>110</v>
      </c>
      <c r="M20" s="269" t="s">
        <v>747</v>
      </c>
      <c r="N20" s="725" t="s">
        <v>883</v>
      </c>
      <c r="O20" s="727">
        <v>240</v>
      </c>
    </row>
    <row r="21" spans="1:18" ht="12.75" customHeight="1">
      <c r="A21" s="611" t="s">
        <v>747</v>
      </c>
      <c r="B21" s="725" t="s">
        <v>883</v>
      </c>
      <c r="C21" s="726">
        <v>12</v>
      </c>
      <c r="D21" s="269" t="s">
        <v>750</v>
      </c>
      <c r="E21" s="725" t="s">
        <v>883</v>
      </c>
      <c r="F21" s="726">
        <v>30</v>
      </c>
      <c r="G21" s="269" t="s">
        <v>750</v>
      </c>
      <c r="H21" s="725" t="s">
        <v>883</v>
      </c>
      <c r="I21" s="726">
        <v>55</v>
      </c>
      <c r="J21" s="269" t="s">
        <v>750</v>
      </c>
      <c r="K21" s="725" t="s">
        <v>883</v>
      </c>
      <c r="L21" s="726">
        <v>115</v>
      </c>
      <c r="M21" s="269" t="s">
        <v>750</v>
      </c>
      <c r="N21" s="725" t="s">
        <v>883</v>
      </c>
      <c r="O21" s="727">
        <v>250</v>
      </c>
    </row>
    <row r="22" spans="1:18" ht="12.75" customHeight="1">
      <c r="A22" s="611" t="s">
        <v>747</v>
      </c>
      <c r="B22" s="725" t="s">
        <v>883</v>
      </c>
      <c r="C22" s="726">
        <v>13</v>
      </c>
      <c r="D22" s="269" t="s">
        <v>747</v>
      </c>
      <c r="E22" s="725" t="s">
        <v>883</v>
      </c>
      <c r="F22" s="726">
        <v>30</v>
      </c>
      <c r="G22" s="269" t="s">
        <v>747</v>
      </c>
      <c r="H22" s="725" t="s">
        <v>883</v>
      </c>
      <c r="I22" s="726">
        <v>55</v>
      </c>
      <c r="J22" s="269" t="s">
        <v>747</v>
      </c>
      <c r="K22" s="725" t="s">
        <v>883</v>
      </c>
      <c r="L22" s="726">
        <v>115</v>
      </c>
      <c r="M22" s="269" t="s">
        <v>747</v>
      </c>
      <c r="N22" s="725" t="s">
        <v>883</v>
      </c>
      <c r="O22" s="727">
        <v>250</v>
      </c>
    </row>
    <row r="23" spans="1:18" ht="12.75" customHeight="1">
      <c r="A23" s="611" t="s">
        <v>750</v>
      </c>
      <c r="B23" s="725" t="s">
        <v>883</v>
      </c>
      <c r="C23" s="726">
        <v>14</v>
      </c>
      <c r="D23" s="269" t="s">
        <v>747</v>
      </c>
      <c r="E23" s="725" t="s">
        <v>883</v>
      </c>
      <c r="F23" s="726">
        <v>32</v>
      </c>
      <c r="G23" s="269" t="s">
        <v>747</v>
      </c>
      <c r="H23" s="725" t="s">
        <v>883</v>
      </c>
      <c r="I23" s="726">
        <v>58</v>
      </c>
      <c r="J23" s="269" t="s">
        <v>750</v>
      </c>
      <c r="K23" s="725" t="s">
        <v>883</v>
      </c>
      <c r="L23" s="726">
        <v>120</v>
      </c>
      <c r="M23" s="269" t="s">
        <v>747</v>
      </c>
      <c r="N23" s="725" t="s">
        <v>883</v>
      </c>
      <c r="O23" s="727">
        <v>260</v>
      </c>
    </row>
    <row r="24" spans="1:18" ht="12.75" customHeight="1">
      <c r="A24" s="611" t="s">
        <v>747</v>
      </c>
      <c r="B24" s="725" t="s">
        <v>883</v>
      </c>
      <c r="C24" s="726">
        <v>14</v>
      </c>
      <c r="D24" s="269" t="s">
        <v>750</v>
      </c>
      <c r="E24" s="725" t="s">
        <v>883</v>
      </c>
      <c r="F24" s="726">
        <v>34</v>
      </c>
      <c r="G24" s="269" t="s">
        <v>750</v>
      </c>
      <c r="H24" s="725" t="s">
        <v>883</v>
      </c>
      <c r="I24" s="728">
        <v>60</v>
      </c>
      <c r="J24" s="269" t="s">
        <v>747</v>
      </c>
      <c r="K24" s="725" t="s">
        <v>883</v>
      </c>
      <c r="L24" s="726">
        <v>120</v>
      </c>
      <c r="M24" s="269" t="s">
        <v>747</v>
      </c>
      <c r="N24" s="725" t="s">
        <v>883</v>
      </c>
      <c r="O24" s="727">
        <v>270</v>
      </c>
    </row>
    <row r="25" spans="1:18" ht="12.75" customHeight="1">
      <c r="A25" s="611" t="s">
        <v>750</v>
      </c>
      <c r="B25" s="725" t="s">
        <v>883</v>
      </c>
      <c r="C25" s="726">
        <v>15</v>
      </c>
      <c r="D25" s="269" t="s">
        <v>747</v>
      </c>
      <c r="E25" s="725" t="s">
        <v>883</v>
      </c>
      <c r="F25" s="726">
        <v>34</v>
      </c>
      <c r="G25" s="269" t="s">
        <v>747</v>
      </c>
      <c r="H25" s="725" t="s">
        <v>883</v>
      </c>
      <c r="I25" s="726">
        <v>60</v>
      </c>
      <c r="J25" s="269" t="s">
        <v>750</v>
      </c>
      <c r="K25" s="725" t="s">
        <v>883</v>
      </c>
      <c r="L25" s="726">
        <v>130</v>
      </c>
      <c r="M25" s="269" t="s">
        <v>747</v>
      </c>
      <c r="N25" s="729" t="s">
        <v>883</v>
      </c>
      <c r="O25" s="727">
        <v>280</v>
      </c>
    </row>
    <row r="26" spans="1:18" ht="12.75" customHeight="1">
      <c r="A26" s="611" t="s">
        <v>747</v>
      </c>
      <c r="B26" s="725" t="s">
        <v>883</v>
      </c>
      <c r="C26" s="726">
        <v>15</v>
      </c>
      <c r="D26" s="269" t="s">
        <v>750</v>
      </c>
      <c r="E26" s="725" t="s">
        <v>883</v>
      </c>
      <c r="F26" s="726">
        <v>35</v>
      </c>
      <c r="G26" s="269" t="s">
        <v>750</v>
      </c>
      <c r="H26" s="725" t="s">
        <v>883</v>
      </c>
      <c r="I26" s="726">
        <v>65</v>
      </c>
      <c r="J26" s="269" t="s">
        <v>747</v>
      </c>
      <c r="K26" s="725" t="s">
        <v>883</v>
      </c>
      <c r="L26" s="726">
        <v>130</v>
      </c>
      <c r="M26" s="269" t="s">
        <v>747</v>
      </c>
      <c r="N26" s="725" t="s">
        <v>883</v>
      </c>
      <c r="O26" s="727">
        <v>290</v>
      </c>
    </row>
    <row r="27" spans="1:18" ht="12.75" customHeight="1">
      <c r="A27" s="611" t="s">
        <v>750</v>
      </c>
      <c r="B27" s="725" t="s">
        <v>883</v>
      </c>
      <c r="C27" s="726">
        <v>16</v>
      </c>
      <c r="D27" s="269" t="s">
        <v>747</v>
      </c>
      <c r="E27" s="725" t="s">
        <v>883</v>
      </c>
      <c r="F27" s="726">
        <v>35</v>
      </c>
      <c r="G27" s="269" t="s">
        <v>747</v>
      </c>
      <c r="H27" s="725" t="s">
        <v>883</v>
      </c>
      <c r="I27" s="726">
        <v>65</v>
      </c>
      <c r="J27" s="269" t="s">
        <v>750</v>
      </c>
      <c r="K27" s="725" t="s">
        <v>883</v>
      </c>
      <c r="L27" s="726">
        <v>135</v>
      </c>
      <c r="M27" s="269" t="s">
        <v>747</v>
      </c>
      <c r="N27" s="722" t="s">
        <v>883</v>
      </c>
      <c r="O27" s="727">
        <v>300</v>
      </c>
    </row>
    <row r="28" spans="1:18" ht="12.75" customHeight="1">
      <c r="A28" s="611" t="s">
        <v>747</v>
      </c>
      <c r="B28" s="725" t="s">
        <v>883</v>
      </c>
      <c r="C28" s="726">
        <v>16</v>
      </c>
      <c r="D28" s="269" t="s">
        <v>750</v>
      </c>
      <c r="E28" s="725" t="s">
        <v>883</v>
      </c>
      <c r="F28" s="726">
        <v>36</v>
      </c>
      <c r="G28" s="269" t="s">
        <v>750</v>
      </c>
      <c r="H28" s="725" t="s">
        <v>883</v>
      </c>
      <c r="I28" s="728">
        <v>70</v>
      </c>
      <c r="J28" s="269" t="s">
        <v>750</v>
      </c>
      <c r="K28" s="725" t="s">
        <v>883</v>
      </c>
      <c r="L28" s="726">
        <v>140</v>
      </c>
      <c r="M28" s="269" t="s">
        <v>747</v>
      </c>
      <c r="N28" s="725" t="s">
        <v>883</v>
      </c>
      <c r="O28" s="727">
        <v>310</v>
      </c>
    </row>
    <row r="29" spans="1:18" ht="12.75" customHeight="1">
      <c r="A29" s="611" t="s">
        <v>750</v>
      </c>
      <c r="B29" s="725" t="s">
        <v>883</v>
      </c>
      <c r="C29" s="726">
        <v>17</v>
      </c>
      <c r="D29" s="269" t="s">
        <v>747</v>
      </c>
      <c r="E29" s="725" t="s">
        <v>883</v>
      </c>
      <c r="F29" s="726">
        <v>36</v>
      </c>
      <c r="G29" s="269" t="s">
        <v>747</v>
      </c>
      <c r="H29" s="725" t="s">
        <v>883</v>
      </c>
      <c r="I29" s="726">
        <v>70</v>
      </c>
      <c r="J29" s="269" t="s">
        <v>747</v>
      </c>
      <c r="K29" s="725" t="s">
        <v>883</v>
      </c>
      <c r="L29" s="726">
        <v>140</v>
      </c>
      <c r="M29" s="269" t="s">
        <v>747</v>
      </c>
      <c r="N29" s="722" t="s">
        <v>883</v>
      </c>
      <c r="O29" s="727">
        <v>320</v>
      </c>
    </row>
    <row r="30" spans="1:18" ht="12.75" customHeight="1">
      <c r="A30" s="611" t="s">
        <v>747</v>
      </c>
      <c r="B30" s="725" t="s">
        <v>883</v>
      </c>
      <c r="C30" s="726">
        <v>17</v>
      </c>
      <c r="D30" s="269" t="s">
        <v>750</v>
      </c>
      <c r="E30" s="725" t="s">
        <v>883</v>
      </c>
      <c r="F30" s="726">
        <v>38</v>
      </c>
      <c r="G30" s="269" t="s">
        <v>750</v>
      </c>
      <c r="H30" s="725" t="s">
        <v>883</v>
      </c>
      <c r="I30" s="726">
        <v>75</v>
      </c>
      <c r="J30" s="269" t="s">
        <v>750</v>
      </c>
      <c r="K30" s="725" t="s">
        <v>883</v>
      </c>
      <c r="L30" s="726">
        <v>150</v>
      </c>
      <c r="M30" s="269" t="s">
        <v>747</v>
      </c>
      <c r="N30" s="725" t="s">
        <v>883</v>
      </c>
      <c r="O30" s="727">
        <v>330</v>
      </c>
    </row>
    <row r="31" spans="1:18" ht="12.75" customHeight="1">
      <c r="A31" s="611" t="s">
        <v>750</v>
      </c>
      <c r="B31" s="725" t="s">
        <v>883</v>
      </c>
      <c r="C31" s="726">
        <v>18</v>
      </c>
      <c r="D31" s="269" t="s">
        <v>747</v>
      </c>
      <c r="E31" s="725" t="s">
        <v>883</v>
      </c>
      <c r="F31" s="726">
        <v>38</v>
      </c>
      <c r="G31" s="269" t="s">
        <v>747</v>
      </c>
      <c r="H31" s="725" t="s">
        <v>883</v>
      </c>
      <c r="I31" s="726">
        <v>75</v>
      </c>
      <c r="J31" s="269" t="s">
        <v>747</v>
      </c>
      <c r="K31" s="725" t="s">
        <v>883</v>
      </c>
      <c r="L31" s="726">
        <v>150</v>
      </c>
      <c r="M31" s="269" t="s">
        <v>747</v>
      </c>
      <c r="N31" s="725" t="s">
        <v>883</v>
      </c>
      <c r="O31" s="727">
        <v>340</v>
      </c>
    </row>
    <row r="32" spans="1:18" ht="12.75" customHeight="1">
      <c r="A32" s="611" t="s">
        <v>747</v>
      </c>
      <c r="B32" s="725" t="s">
        <v>883</v>
      </c>
      <c r="C32" s="726">
        <v>18</v>
      </c>
      <c r="D32" s="269" t="s">
        <v>750</v>
      </c>
      <c r="E32" s="725" t="s">
        <v>883</v>
      </c>
      <c r="F32" s="726">
        <v>40</v>
      </c>
      <c r="G32" s="269" t="s">
        <v>750</v>
      </c>
      <c r="H32" s="725" t="s">
        <v>883</v>
      </c>
      <c r="I32" s="726">
        <v>80</v>
      </c>
      <c r="J32" s="269" t="s">
        <v>750</v>
      </c>
      <c r="K32" s="725" t="s">
        <v>883</v>
      </c>
      <c r="L32" s="726">
        <v>160</v>
      </c>
      <c r="M32" s="269" t="s">
        <v>747</v>
      </c>
      <c r="N32" s="725" t="s">
        <v>883</v>
      </c>
      <c r="O32" s="727">
        <v>350</v>
      </c>
      <c r="R32" t="s">
        <v>916</v>
      </c>
    </row>
    <row r="33" spans="1:21" ht="12.75" customHeight="1">
      <c r="A33" s="611" t="s">
        <v>750</v>
      </c>
      <c r="B33" s="725" t="s">
        <v>883</v>
      </c>
      <c r="C33" s="726">
        <v>19</v>
      </c>
      <c r="D33" s="269" t="s">
        <v>747</v>
      </c>
      <c r="E33" s="725" t="s">
        <v>883</v>
      </c>
      <c r="F33" s="726">
        <v>40</v>
      </c>
      <c r="G33" s="269" t="s">
        <v>747</v>
      </c>
      <c r="H33" s="725" t="s">
        <v>883</v>
      </c>
      <c r="I33" s="726">
        <v>80</v>
      </c>
      <c r="J33" s="269" t="s">
        <v>747</v>
      </c>
      <c r="K33" s="725" t="s">
        <v>883</v>
      </c>
      <c r="L33" s="726">
        <v>160</v>
      </c>
      <c r="M33" s="269" t="s">
        <v>750</v>
      </c>
      <c r="N33" s="725" t="s">
        <v>883</v>
      </c>
      <c r="O33" s="727">
        <v>400</v>
      </c>
    </row>
    <row r="34" spans="1:21" ht="12.75" customHeight="1">
      <c r="A34" s="611" t="s">
        <v>750</v>
      </c>
      <c r="B34" s="725" t="s">
        <v>883</v>
      </c>
      <c r="C34" s="726">
        <v>20</v>
      </c>
      <c r="D34" s="269" t="s">
        <v>750</v>
      </c>
      <c r="E34" s="725" t="s">
        <v>883</v>
      </c>
      <c r="F34" s="726">
        <v>42</v>
      </c>
      <c r="G34" s="269" t="s">
        <v>750</v>
      </c>
      <c r="H34" s="725" t="s">
        <v>883</v>
      </c>
      <c r="I34" s="726">
        <v>85</v>
      </c>
      <c r="J34" s="269" t="s">
        <v>747</v>
      </c>
      <c r="K34" s="725" t="s">
        <v>883</v>
      </c>
      <c r="L34" s="726">
        <v>170</v>
      </c>
      <c r="M34" s="269" t="s">
        <v>747</v>
      </c>
      <c r="N34" s="725" t="s">
        <v>883</v>
      </c>
      <c r="O34" s="727">
        <v>400</v>
      </c>
    </row>
    <row r="35" spans="1:21" ht="12.75" customHeight="1">
      <c r="A35" s="611" t="s">
        <v>747</v>
      </c>
      <c r="B35" s="725" t="s">
        <v>883</v>
      </c>
      <c r="C35" s="726">
        <v>20</v>
      </c>
      <c r="D35" s="269" t="s">
        <v>747</v>
      </c>
      <c r="E35" s="725" t="s">
        <v>883</v>
      </c>
      <c r="F35" s="726">
        <v>42</v>
      </c>
      <c r="G35" s="269" t="s">
        <v>747</v>
      </c>
      <c r="H35" s="725" t="s">
        <v>883</v>
      </c>
      <c r="I35" s="726">
        <v>85</v>
      </c>
      <c r="J35" s="269" t="s">
        <v>750</v>
      </c>
      <c r="K35" s="725" t="s">
        <v>883</v>
      </c>
      <c r="L35" s="726">
        <v>180</v>
      </c>
      <c r="M35" s="269" t="s">
        <v>750</v>
      </c>
      <c r="N35" s="725" t="s">
        <v>883</v>
      </c>
      <c r="O35" s="727">
        <v>420</v>
      </c>
    </row>
    <row r="36" spans="1:21" ht="12.75" customHeight="1">
      <c r="A36" s="611" t="s">
        <v>750</v>
      </c>
      <c r="B36" s="725" t="s">
        <v>883</v>
      </c>
      <c r="C36" s="726">
        <v>22</v>
      </c>
      <c r="D36" s="269" t="s">
        <v>750</v>
      </c>
      <c r="E36" s="725" t="s">
        <v>883</v>
      </c>
      <c r="F36" s="726">
        <v>45</v>
      </c>
      <c r="G36" s="269" t="s">
        <v>750</v>
      </c>
      <c r="H36" s="725" t="s">
        <v>883</v>
      </c>
      <c r="I36" s="726">
        <v>90</v>
      </c>
      <c r="J36" s="269" t="s">
        <v>747</v>
      </c>
      <c r="K36" s="725" t="s">
        <v>883</v>
      </c>
      <c r="L36" s="726">
        <v>180</v>
      </c>
      <c r="M36" s="269" t="s">
        <v>747</v>
      </c>
      <c r="N36" s="725" t="s">
        <v>883</v>
      </c>
      <c r="O36" s="727">
        <v>455</v>
      </c>
    </row>
    <row r="37" spans="1:21" ht="12.75" customHeight="1">
      <c r="A37" s="611" t="s">
        <v>747</v>
      </c>
      <c r="B37" s="725" t="s">
        <v>883</v>
      </c>
      <c r="C37" s="726">
        <v>22</v>
      </c>
      <c r="D37" s="269" t="s">
        <v>747</v>
      </c>
      <c r="E37" s="725" t="s">
        <v>883</v>
      </c>
      <c r="F37" s="726">
        <v>45</v>
      </c>
      <c r="G37" s="269" t="s">
        <v>747</v>
      </c>
      <c r="H37" s="725" t="s">
        <v>883</v>
      </c>
      <c r="I37" s="726">
        <v>90</v>
      </c>
      <c r="J37" s="269" t="s">
        <v>747</v>
      </c>
      <c r="K37" s="725" t="s">
        <v>883</v>
      </c>
      <c r="L37" s="726">
        <v>190</v>
      </c>
      <c r="M37" s="269" t="s">
        <v>750</v>
      </c>
      <c r="N37" s="725" t="s">
        <v>883</v>
      </c>
      <c r="O37" s="727">
        <v>500</v>
      </c>
    </row>
    <row r="38" spans="1:21" ht="17.25" customHeight="1">
      <c r="A38" s="611" t="s">
        <v>747</v>
      </c>
      <c r="B38" s="725" t="s">
        <v>883</v>
      </c>
      <c r="C38" s="726">
        <v>24</v>
      </c>
      <c r="D38" s="269" t="s">
        <v>750</v>
      </c>
      <c r="E38" s="725" t="s">
        <v>883</v>
      </c>
      <c r="F38" s="726">
        <v>46</v>
      </c>
      <c r="G38" s="269" t="s">
        <v>750</v>
      </c>
      <c r="H38" s="725" t="s">
        <v>883</v>
      </c>
      <c r="I38" s="726">
        <v>95</v>
      </c>
      <c r="J38" s="269" t="s">
        <v>750</v>
      </c>
      <c r="K38" s="725" t="s">
        <v>883</v>
      </c>
      <c r="L38" s="726">
        <v>200</v>
      </c>
      <c r="M38" s="269"/>
      <c r="N38" s="725"/>
      <c r="O38" s="727"/>
      <c r="S38" s="730"/>
      <c r="T38" s="731"/>
      <c r="U38" s="732"/>
    </row>
    <row r="39" spans="1:21" ht="16.5" customHeight="1">
      <c r="A39" s="630" t="s">
        <v>750</v>
      </c>
      <c r="B39" s="733" t="s">
        <v>883</v>
      </c>
      <c r="C39" s="734">
        <v>25</v>
      </c>
      <c r="D39" s="366" t="s">
        <v>747</v>
      </c>
      <c r="E39" s="733" t="s">
        <v>883</v>
      </c>
      <c r="F39" s="734">
        <v>46</v>
      </c>
      <c r="G39" s="735" t="s">
        <v>747</v>
      </c>
      <c r="H39" s="733" t="s">
        <v>883</v>
      </c>
      <c r="I39" s="734">
        <v>95</v>
      </c>
      <c r="J39" s="372" t="s">
        <v>747</v>
      </c>
      <c r="K39" s="736" t="s">
        <v>883</v>
      </c>
      <c r="L39" s="737">
        <v>200</v>
      </c>
      <c r="M39" s="735"/>
      <c r="N39" s="733"/>
      <c r="O39" s="738"/>
    </row>
    <row r="40" spans="1:21" ht="13.5" customHeight="1">
      <c r="A40" s="611" t="s">
        <v>917</v>
      </c>
      <c r="B40" s="725" t="s">
        <v>883</v>
      </c>
      <c r="C40" s="739">
        <v>15</v>
      </c>
      <c r="D40" s="269" t="s">
        <v>917</v>
      </c>
      <c r="E40" s="725" t="s">
        <v>883</v>
      </c>
      <c r="F40" s="740">
        <v>30</v>
      </c>
      <c r="G40" s="378" t="s">
        <v>917</v>
      </c>
      <c r="H40" s="722" t="s">
        <v>883</v>
      </c>
      <c r="I40" s="741">
        <v>58</v>
      </c>
      <c r="J40" s="378" t="s">
        <v>917</v>
      </c>
      <c r="K40" s="722" t="s">
        <v>883</v>
      </c>
      <c r="L40" s="741">
        <v>90</v>
      </c>
      <c r="M40" s="378" t="s">
        <v>917</v>
      </c>
      <c r="N40" s="722" t="s">
        <v>883</v>
      </c>
      <c r="O40" s="742">
        <v>130</v>
      </c>
    </row>
    <row r="41" spans="1:21" ht="13.5" customHeight="1">
      <c r="A41" s="611" t="s">
        <v>917</v>
      </c>
      <c r="B41" s="725" t="s">
        <v>883</v>
      </c>
      <c r="C41" s="743">
        <v>25</v>
      </c>
      <c r="D41" s="269" t="s">
        <v>917</v>
      </c>
      <c r="E41" s="725" t="s">
        <v>883</v>
      </c>
      <c r="F41" s="743">
        <v>46</v>
      </c>
      <c r="G41" s="269" t="s">
        <v>917</v>
      </c>
      <c r="H41" s="725" t="s">
        <v>883</v>
      </c>
      <c r="I41" s="743">
        <v>60</v>
      </c>
      <c r="J41" s="269" t="s">
        <v>917</v>
      </c>
      <c r="K41" s="725" t="s">
        <v>883</v>
      </c>
      <c r="L41" s="743">
        <v>100</v>
      </c>
      <c r="M41" s="269" t="s">
        <v>917</v>
      </c>
      <c r="N41" s="725" t="s">
        <v>883</v>
      </c>
      <c r="O41" s="744">
        <v>140</v>
      </c>
      <c r="P41" s="174" t="s">
        <v>918</v>
      </c>
      <c r="Q41" s="174"/>
      <c r="R41" s="174" t="s">
        <v>919</v>
      </c>
    </row>
    <row r="42" spans="1:21" ht="15" customHeight="1">
      <c r="A42" s="269" t="s">
        <v>917</v>
      </c>
      <c r="B42" s="725" t="s">
        <v>883</v>
      </c>
      <c r="C42" s="741">
        <v>26</v>
      </c>
      <c r="D42" s="269" t="s">
        <v>917</v>
      </c>
      <c r="E42" s="725" t="s">
        <v>883</v>
      </c>
      <c r="F42" s="743">
        <v>48</v>
      </c>
      <c r="G42" s="269" t="s">
        <v>917</v>
      </c>
      <c r="H42" s="725" t="s">
        <v>883</v>
      </c>
      <c r="I42" s="743">
        <v>80</v>
      </c>
      <c r="J42" s="269" t="s">
        <v>917</v>
      </c>
      <c r="K42" s="725" t="s">
        <v>883</v>
      </c>
      <c r="L42" s="743">
        <v>120</v>
      </c>
      <c r="M42" s="269" t="s">
        <v>917</v>
      </c>
      <c r="N42" s="725" t="s">
        <v>883</v>
      </c>
      <c r="O42" s="745">
        <v>160</v>
      </c>
    </row>
    <row r="43" spans="1:21" ht="15.75" customHeight="1">
      <c r="A43" s="746" t="s">
        <v>917</v>
      </c>
      <c r="B43" s="747" t="s">
        <v>883</v>
      </c>
      <c r="C43" s="743">
        <v>28</v>
      </c>
      <c r="D43" s="748" t="s">
        <v>917</v>
      </c>
      <c r="E43" s="725" t="s">
        <v>883</v>
      </c>
      <c r="F43" s="749">
        <v>55</v>
      </c>
      <c r="G43" s="269" t="s">
        <v>917</v>
      </c>
      <c r="H43" s="725" t="s">
        <v>883</v>
      </c>
      <c r="I43" s="749">
        <v>85</v>
      </c>
      <c r="J43" s="269" t="s">
        <v>917</v>
      </c>
      <c r="K43" s="725" t="s">
        <v>883</v>
      </c>
      <c r="L43" s="749">
        <v>125</v>
      </c>
      <c r="M43" s="366"/>
      <c r="N43" s="733"/>
      <c r="O43" s="750"/>
    </row>
    <row r="44" spans="1:21" ht="57.75" customHeight="1">
      <c r="A44" s="1297" t="s">
        <v>920</v>
      </c>
      <c r="B44" s="1297"/>
      <c r="C44" s="1297"/>
      <c r="D44" s="1297"/>
      <c r="E44" s="1297"/>
      <c r="F44" s="1297"/>
      <c r="G44" s="1297"/>
      <c r="H44" s="1297"/>
      <c r="I44" s="1297"/>
      <c r="J44" s="1297"/>
      <c r="K44" s="1297"/>
      <c r="L44" s="1297"/>
      <c r="M44" s="1297"/>
      <c r="N44" s="1297"/>
      <c r="O44" s="1297"/>
    </row>
    <row r="45" spans="1:21" ht="12.75" customHeight="1">
      <c r="A45" s="611" t="s">
        <v>921</v>
      </c>
      <c r="B45" s="725" t="s">
        <v>883</v>
      </c>
      <c r="C45" s="751">
        <v>8</v>
      </c>
      <c r="D45" s="752" t="s">
        <v>921</v>
      </c>
      <c r="E45" s="725" t="s">
        <v>883</v>
      </c>
      <c r="F45" s="751">
        <v>20</v>
      </c>
      <c r="G45" s="752" t="s">
        <v>921</v>
      </c>
      <c r="H45" s="725" t="s">
        <v>883</v>
      </c>
      <c r="I45" s="751">
        <v>40</v>
      </c>
      <c r="J45" s="752" t="s">
        <v>922</v>
      </c>
      <c r="K45" s="753" t="s">
        <v>883</v>
      </c>
      <c r="L45" s="751">
        <v>90</v>
      </c>
      <c r="M45" s="752"/>
      <c r="N45" s="754"/>
      <c r="O45" s="724"/>
    </row>
    <row r="46" spans="1:21" ht="12.75" customHeight="1">
      <c r="A46" s="611" t="s">
        <v>921</v>
      </c>
      <c r="B46" s="725" t="s">
        <v>883</v>
      </c>
      <c r="C46" s="726">
        <v>10</v>
      </c>
      <c r="D46" s="748" t="s">
        <v>921</v>
      </c>
      <c r="E46" s="725" t="s">
        <v>883</v>
      </c>
      <c r="F46" s="726">
        <v>22</v>
      </c>
      <c r="G46" s="748" t="s">
        <v>921</v>
      </c>
      <c r="H46" s="725" t="s">
        <v>883</v>
      </c>
      <c r="I46" s="726">
        <v>42</v>
      </c>
      <c r="J46" s="748" t="s">
        <v>922</v>
      </c>
      <c r="K46" s="753" t="s">
        <v>883</v>
      </c>
      <c r="L46" s="726">
        <v>100</v>
      </c>
      <c r="M46" s="748"/>
      <c r="N46" s="753"/>
      <c r="O46" s="727"/>
      <c r="S46" s="748" t="s">
        <v>923</v>
      </c>
    </row>
    <row r="47" spans="1:21" ht="12.75" customHeight="1">
      <c r="A47" s="611" t="s">
        <v>921</v>
      </c>
      <c r="B47" s="725" t="s">
        <v>883</v>
      </c>
      <c r="C47" s="726">
        <v>11</v>
      </c>
      <c r="D47" s="748" t="s">
        <v>921</v>
      </c>
      <c r="E47" s="725" t="s">
        <v>883</v>
      </c>
      <c r="F47" s="726">
        <v>24</v>
      </c>
      <c r="G47" s="748" t="s">
        <v>921</v>
      </c>
      <c r="H47" s="725" t="s">
        <v>883</v>
      </c>
      <c r="I47" s="726">
        <v>45</v>
      </c>
      <c r="J47" s="748" t="s">
        <v>922</v>
      </c>
      <c r="K47" s="753" t="s">
        <v>883</v>
      </c>
      <c r="L47" s="726">
        <v>110</v>
      </c>
      <c r="M47" s="748" t="s">
        <v>924</v>
      </c>
      <c r="N47" s="753" t="s">
        <v>883</v>
      </c>
      <c r="O47" s="727">
        <v>105</v>
      </c>
      <c r="S47" s="748" t="s">
        <v>925</v>
      </c>
    </row>
    <row r="48" spans="1:21" ht="12.75" customHeight="1">
      <c r="A48" s="611" t="s">
        <v>921</v>
      </c>
      <c r="B48" s="725" t="s">
        <v>883</v>
      </c>
      <c r="C48" s="726">
        <v>12</v>
      </c>
      <c r="D48" s="748" t="s">
        <v>921</v>
      </c>
      <c r="E48" s="725" t="s">
        <v>883</v>
      </c>
      <c r="F48" s="726">
        <v>25</v>
      </c>
      <c r="G48" s="748" t="s">
        <v>921</v>
      </c>
      <c r="H48" s="725" t="s">
        <v>883</v>
      </c>
      <c r="I48" s="726">
        <v>50</v>
      </c>
      <c r="J48" s="748" t="s">
        <v>921</v>
      </c>
      <c r="K48" s="753" t="s">
        <v>883</v>
      </c>
      <c r="L48" s="726">
        <v>120</v>
      </c>
      <c r="M48" s="748" t="s">
        <v>924</v>
      </c>
      <c r="N48" s="753" t="s">
        <v>883</v>
      </c>
      <c r="O48" s="727">
        <v>120</v>
      </c>
    </row>
    <row r="49" spans="1:15" ht="12.75" customHeight="1">
      <c r="A49" s="611" t="s">
        <v>921</v>
      </c>
      <c r="B49" s="725" t="s">
        <v>883</v>
      </c>
      <c r="C49" s="726">
        <v>13</v>
      </c>
      <c r="D49" s="748" t="s">
        <v>921</v>
      </c>
      <c r="E49" s="725" t="s">
        <v>883</v>
      </c>
      <c r="F49" s="726">
        <v>28</v>
      </c>
      <c r="G49" s="748" t="s">
        <v>921</v>
      </c>
      <c r="H49" s="725" t="s">
        <v>883</v>
      </c>
      <c r="I49" s="726">
        <v>60</v>
      </c>
      <c r="J49" s="748" t="s">
        <v>921</v>
      </c>
      <c r="K49" s="753" t="s">
        <v>883</v>
      </c>
      <c r="L49" s="726">
        <v>130</v>
      </c>
      <c r="M49" s="748" t="s">
        <v>926</v>
      </c>
      <c r="N49" s="753" t="s">
        <v>883</v>
      </c>
      <c r="O49" s="727">
        <v>130</v>
      </c>
    </row>
    <row r="50" spans="1:15" ht="12.75" customHeight="1">
      <c r="A50" s="611" t="s">
        <v>921</v>
      </c>
      <c r="B50" s="725" t="s">
        <v>883</v>
      </c>
      <c r="C50" s="726">
        <v>14</v>
      </c>
      <c r="D50" s="748" t="s">
        <v>921</v>
      </c>
      <c r="E50" s="725" t="s">
        <v>883</v>
      </c>
      <c r="F50" s="726">
        <v>30</v>
      </c>
      <c r="G50" s="748" t="s">
        <v>921</v>
      </c>
      <c r="H50" s="725" t="s">
        <v>883</v>
      </c>
      <c r="I50" s="726">
        <v>65</v>
      </c>
      <c r="J50" s="748" t="s">
        <v>921</v>
      </c>
      <c r="K50" s="753" t="s">
        <v>883</v>
      </c>
      <c r="L50" s="726">
        <v>150</v>
      </c>
      <c r="M50" s="748" t="s">
        <v>926</v>
      </c>
      <c r="N50" s="753" t="s">
        <v>883</v>
      </c>
      <c r="O50" s="727">
        <v>150</v>
      </c>
    </row>
    <row r="51" spans="1:15" ht="12.75" customHeight="1">
      <c r="A51" s="611" t="s">
        <v>921</v>
      </c>
      <c r="B51" s="725" t="s">
        <v>883</v>
      </c>
      <c r="C51" s="726">
        <v>15</v>
      </c>
      <c r="D51" s="748" t="s">
        <v>921</v>
      </c>
      <c r="E51" s="725" t="s">
        <v>883</v>
      </c>
      <c r="F51" s="726">
        <v>32</v>
      </c>
      <c r="G51" s="748" t="s">
        <v>921</v>
      </c>
      <c r="H51" s="725" t="s">
        <v>883</v>
      </c>
      <c r="I51" s="726">
        <v>70</v>
      </c>
      <c r="J51" s="748" t="s">
        <v>921</v>
      </c>
      <c r="K51" s="753" t="s">
        <v>883</v>
      </c>
      <c r="L51" s="726">
        <v>200</v>
      </c>
      <c r="M51" s="748" t="s">
        <v>926</v>
      </c>
      <c r="N51" s="753" t="s">
        <v>883</v>
      </c>
      <c r="O51" s="727">
        <v>200</v>
      </c>
    </row>
    <row r="52" spans="1:15" ht="12.75" customHeight="1">
      <c r="A52" s="611" t="s">
        <v>921</v>
      </c>
      <c r="B52" s="725" t="s">
        <v>883</v>
      </c>
      <c r="C52" s="726">
        <v>16</v>
      </c>
      <c r="D52" s="748" t="s">
        <v>921</v>
      </c>
      <c r="E52" s="725" t="s">
        <v>883</v>
      </c>
      <c r="F52" s="726">
        <v>34</v>
      </c>
      <c r="G52" s="748" t="s">
        <v>921</v>
      </c>
      <c r="H52" s="725" t="s">
        <v>883</v>
      </c>
      <c r="I52" s="726">
        <v>75</v>
      </c>
      <c r="J52" s="748" t="s">
        <v>921</v>
      </c>
      <c r="K52" s="753" t="s">
        <v>883</v>
      </c>
      <c r="L52" s="726">
        <v>220</v>
      </c>
      <c r="M52" s="748" t="s">
        <v>927</v>
      </c>
      <c r="N52" s="753" t="s">
        <v>883</v>
      </c>
      <c r="O52" s="727">
        <v>350</v>
      </c>
    </row>
    <row r="53" spans="1:15" ht="15" customHeight="1">
      <c r="A53" s="611" t="s">
        <v>921</v>
      </c>
      <c r="B53" s="725" t="s">
        <v>883</v>
      </c>
      <c r="C53" s="726">
        <v>17</v>
      </c>
      <c r="D53" s="748" t="s">
        <v>922</v>
      </c>
      <c r="E53" s="725" t="s">
        <v>883</v>
      </c>
      <c r="F53" s="726">
        <v>35</v>
      </c>
      <c r="G53" s="748" t="s">
        <v>921</v>
      </c>
      <c r="H53" s="725" t="s">
        <v>883</v>
      </c>
      <c r="I53" s="726">
        <v>80</v>
      </c>
      <c r="J53" s="748" t="s">
        <v>921</v>
      </c>
      <c r="K53" s="753" t="s">
        <v>883</v>
      </c>
      <c r="L53" s="726">
        <v>250</v>
      </c>
      <c r="M53" s="748"/>
      <c r="N53" s="753"/>
      <c r="O53" s="727"/>
    </row>
    <row r="54" spans="1:15" ht="16.5" customHeight="1">
      <c r="A54" s="611" t="s">
        <v>921</v>
      </c>
      <c r="B54" s="725" t="s">
        <v>883</v>
      </c>
      <c r="C54" s="734">
        <v>18</v>
      </c>
      <c r="D54" s="735" t="s">
        <v>921</v>
      </c>
      <c r="E54" s="725" t="s">
        <v>883</v>
      </c>
      <c r="F54" s="734">
        <v>38</v>
      </c>
      <c r="G54" s="735" t="s">
        <v>922</v>
      </c>
      <c r="H54" s="725" t="s">
        <v>883</v>
      </c>
      <c r="I54" s="734">
        <v>85</v>
      </c>
      <c r="J54" s="735" t="s">
        <v>921</v>
      </c>
      <c r="K54" s="753" t="s">
        <v>883</v>
      </c>
      <c r="L54" s="734">
        <v>300</v>
      </c>
      <c r="M54" s="735" t="s">
        <v>928</v>
      </c>
      <c r="N54" s="753" t="s">
        <v>883</v>
      </c>
      <c r="O54" s="727">
        <v>180</v>
      </c>
    </row>
    <row r="55" spans="1:15" ht="16.5" customHeight="1">
      <c r="A55" s="755" t="s">
        <v>747</v>
      </c>
      <c r="B55" s="756" t="s">
        <v>929</v>
      </c>
      <c r="C55" s="757" t="s">
        <v>930</v>
      </c>
      <c r="D55" s="758" t="s">
        <v>917</v>
      </c>
      <c r="E55" s="756" t="s">
        <v>929</v>
      </c>
      <c r="F55" s="759" t="s">
        <v>931</v>
      </c>
      <c r="G55" s="758" t="s">
        <v>917</v>
      </c>
      <c r="H55" s="756" t="s">
        <v>929</v>
      </c>
      <c r="I55" s="759" t="s">
        <v>932</v>
      </c>
      <c r="J55" s="758" t="s">
        <v>917</v>
      </c>
      <c r="K55" s="756" t="s">
        <v>929</v>
      </c>
      <c r="L55" s="759" t="s">
        <v>933</v>
      </c>
      <c r="M55" s="758" t="s">
        <v>747</v>
      </c>
      <c r="N55" s="756" t="s">
        <v>929</v>
      </c>
      <c r="O55" s="760" t="s">
        <v>934</v>
      </c>
    </row>
    <row r="56" spans="1:15" ht="16.5" customHeight="1">
      <c r="A56" s="761" t="s">
        <v>747</v>
      </c>
      <c r="B56" s="762" t="s">
        <v>929</v>
      </c>
      <c r="C56" s="549" t="s">
        <v>935</v>
      </c>
      <c r="D56" s="763" t="s">
        <v>917</v>
      </c>
      <c r="E56" s="762" t="s">
        <v>929</v>
      </c>
      <c r="F56" s="285" t="s">
        <v>936</v>
      </c>
      <c r="G56" s="763" t="s">
        <v>917</v>
      </c>
      <c r="H56" s="762" t="s">
        <v>929</v>
      </c>
      <c r="I56" s="285" t="s">
        <v>937</v>
      </c>
      <c r="J56" s="763" t="s">
        <v>917</v>
      </c>
      <c r="K56" s="762" t="s">
        <v>929</v>
      </c>
      <c r="L56" s="764" t="s">
        <v>938</v>
      </c>
      <c r="M56" s="763" t="s">
        <v>747</v>
      </c>
      <c r="N56" s="762" t="s">
        <v>929</v>
      </c>
      <c r="O56" s="765" t="s">
        <v>939</v>
      </c>
    </row>
    <row r="57" spans="1:15" ht="39" customHeight="1">
      <c r="A57" s="766" t="s">
        <v>747</v>
      </c>
      <c r="B57" s="767" t="s">
        <v>929</v>
      </c>
      <c r="C57" s="286" t="s">
        <v>940</v>
      </c>
      <c r="D57" s="768" t="s">
        <v>917</v>
      </c>
      <c r="E57" s="767" t="s">
        <v>929</v>
      </c>
      <c r="F57" s="286" t="s">
        <v>941</v>
      </c>
      <c r="G57" s="769" t="s">
        <v>751</v>
      </c>
      <c r="H57" s="767" t="s">
        <v>929</v>
      </c>
      <c r="I57" s="770" t="s">
        <v>942</v>
      </c>
      <c r="J57" s="768" t="s">
        <v>917</v>
      </c>
      <c r="K57" s="767" t="s">
        <v>929</v>
      </c>
      <c r="L57" s="771" t="s">
        <v>943</v>
      </c>
      <c r="M57" s="768" t="s">
        <v>747</v>
      </c>
      <c r="N57" s="767" t="s">
        <v>929</v>
      </c>
      <c r="O57" s="772" t="s">
        <v>944</v>
      </c>
    </row>
    <row r="58" spans="1:15" ht="57" customHeight="1">
      <c r="A58" s="773" t="s">
        <v>945</v>
      </c>
      <c r="B58" s="1310" t="s">
        <v>946</v>
      </c>
      <c r="C58" s="1310"/>
      <c r="D58" s="1310"/>
      <c r="E58" s="1310"/>
      <c r="F58" s="1310"/>
      <c r="G58" s="1310"/>
      <c r="H58" s="1310"/>
      <c r="I58" s="1310"/>
      <c r="J58" s="1310"/>
      <c r="K58" s="1310"/>
      <c r="L58" s="1310"/>
      <c r="M58" s="1310"/>
      <c r="N58" s="1311" t="s">
        <v>945</v>
      </c>
      <c r="O58" s="1311"/>
    </row>
    <row r="59" spans="1:15" ht="49.5" customHeight="1">
      <c r="A59" s="1312" t="s">
        <v>947</v>
      </c>
      <c r="B59" s="1312"/>
      <c r="C59" s="1312"/>
      <c r="D59" s="1312"/>
      <c r="E59" s="1312"/>
      <c r="F59" s="1312"/>
      <c r="G59" s="1312"/>
      <c r="H59" s="1312"/>
      <c r="I59" s="1312"/>
      <c r="J59" s="1312"/>
      <c r="K59" s="1312"/>
      <c r="L59" s="1312"/>
      <c r="M59" s="1312"/>
      <c r="N59" s="1312"/>
      <c r="O59" s="1312"/>
    </row>
    <row r="60" spans="1:15" ht="59.25" customHeight="1">
      <c r="A60" s="1312" t="s">
        <v>948</v>
      </c>
      <c r="B60" s="1312"/>
      <c r="C60" s="1312"/>
      <c r="D60" s="1312"/>
      <c r="E60" s="1312"/>
      <c r="F60" s="1312"/>
      <c r="G60" s="1312"/>
      <c r="H60" s="1312"/>
      <c r="I60" s="1312"/>
      <c r="J60" s="1312"/>
      <c r="K60" s="1312"/>
      <c r="L60" s="1312"/>
      <c r="M60" s="1312"/>
      <c r="N60" s="1312"/>
      <c r="O60" s="1312"/>
    </row>
  </sheetData>
  <mergeCells count="13">
    <mergeCell ref="A44:O44"/>
    <mergeCell ref="B58:M58"/>
    <mergeCell ref="N58:O58"/>
    <mergeCell ref="A59:O59"/>
    <mergeCell ref="A60:O60"/>
    <mergeCell ref="A1:O1"/>
    <mergeCell ref="A2:O2"/>
    <mergeCell ref="A3:O3"/>
    <mergeCell ref="B4:C4"/>
    <mergeCell ref="E4:F4"/>
    <mergeCell ref="H4:I4"/>
    <mergeCell ref="K4:L4"/>
    <mergeCell ref="N4:O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75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71"/>
  <sheetViews>
    <sheetView zoomScale="85" zoomScaleNormal="85" workbookViewId="0">
      <selection activeCell="AC23" sqref="AC23"/>
    </sheetView>
  </sheetViews>
  <sheetFormatPr defaultRowHeight="15"/>
  <cols>
    <col min="1" max="1" width="11.140625"/>
    <col min="2" max="2" width="11.42578125"/>
    <col min="3" max="4" width="10.5703125"/>
    <col min="5" max="5" width="6.28515625"/>
    <col min="6" max="6" width="11.28515625"/>
    <col min="7" max="7" width="12.140625"/>
    <col min="8" max="8" width="10"/>
    <col min="9" max="9" width="12.7109375"/>
    <col min="10" max="10" width="10.42578125"/>
    <col min="12" max="16" width="13.85546875"/>
    <col min="17" max="1025" width="8.5703125"/>
  </cols>
  <sheetData>
    <row r="1" spans="1:22" ht="52.5" customHeight="1">
      <c r="A1" s="1313" t="s">
        <v>0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</row>
    <row r="2" spans="1:22" ht="53.25" customHeight="1">
      <c r="A2" s="1314" t="s">
        <v>1361</v>
      </c>
      <c r="B2" s="1314"/>
      <c r="C2" s="1314"/>
      <c r="D2" s="1314"/>
      <c r="E2" s="1314"/>
      <c r="F2" s="1314"/>
      <c r="G2" s="1314"/>
      <c r="H2" s="1314"/>
      <c r="I2" s="1314"/>
      <c r="J2" s="1314"/>
      <c r="K2" s="1314"/>
      <c r="L2" s="1314"/>
      <c r="M2" s="774"/>
      <c r="N2" s="774"/>
      <c r="O2" s="774"/>
    </row>
    <row r="3" spans="1:22" ht="61.5" customHeight="1">
      <c r="A3" s="1315" t="s">
        <v>949</v>
      </c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</row>
    <row r="4" spans="1:22" ht="54" customHeight="1">
      <c r="A4" s="1316" t="s">
        <v>950</v>
      </c>
      <c r="B4" s="1316"/>
      <c r="C4" s="1316" t="s">
        <v>950</v>
      </c>
      <c r="D4" s="1316"/>
      <c r="E4" s="1316" t="s">
        <v>950</v>
      </c>
      <c r="F4" s="1316"/>
      <c r="G4" s="1316" t="s">
        <v>950</v>
      </c>
      <c r="H4" s="1316"/>
      <c r="I4" s="1316" t="s">
        <v>950</v>
      </c>
      <c r="J4" s="1316"/>
      <c r="K4" s="1316" t="s">
        <v>950</v>
      </c>
      <c r="L4" s="1316"/>
      <c r="M4" s="360"/>
      <c r="N4" s="360"/>
      <c r="O4" s="360"/>
      <c r="P4" s="360"/>
    </row>
    <row r="5" spans="1:22" ht="17.25" customHeight="1">
      <c r="A5" s="1317" t="s">
        <v>951</v>
      </c>
      <c r="B5" s="1317"/>
      <c r="C5" s="1317"/>
      <c r="D5" s="1317"/>
      <c r="E5" s="1317"/>
      <c r="F5" s="1317"/>
      <c r="G5" s="1317"/>
      <c r="H5" s="1317"/>
      <c r="I5" s="1317"/>
      <c r="J5" s="1317"/>
      <c r="K5" s="775"/>
      <c r="L5" s="776"/>
    </row>
    <row r="6" spans="1:22" ht="17.25" customHeight="1">
      <c r="A6" s="777" t="s">
        <v>590</v>
      </c>
      <c r="B6" s="778" t="s">
        <v>952</v>
      </c>
      <c r="C6" s="779" t="s">
        <v>590</v>
      </c>
      <c r="D6" s="780" t="s">
        <v>953</v>
      </c>
      <c r="E6" s="779" t="s">
        <v>590</v>
      </c>
      <c r="F6" s="781" t="s">
        <v>954</v>
      </c>
      <c r="G6" s="782" t="s">
        <v>590</v>
      </c>
      <c r="H6" s="780" t="s">
        <v>955</v>
      </c>
      <c r="I6" s="779" t="s">
        <v>590</v>
      </c>
      <c r="J6" s="780" t="s">
        <v>956</v>
      </c>
      <c r="K6" s="783"/>
      <c r="L6" s="784"/>
    </row>
    <row r="7" spans="1:22" ht="17.25" customHeight="1">
      <c r="A7" s="1318" t="s">
        <v>957</v>
      </c>
      <c r="B7" s="1318"/>
      <c r="C7" s="1318"/>
      <c r="D7" s="1318"/>
      <c r="E7" s="1318"/>
      <c r="F7" s="1318"/>
      <c r="G7" s="1318"/>
      <c r="H7" s="1318"/>
      <c r="I7" s="1318"/>
      <c r="J7" s="1318"/>
      <c r="K7" s="1318"/>
      <c r="L7" s="1318"/>
    </row>
    <row r="8" spans="1:22" ht="17.25" customHeight="1">
      <c r="A8" s="785" t="s">
        <v>590</v>
      </c>
      <c r="B8" s="786" t="s">
        <v>958</v>
      </c>
      <c r="C8" s="787" t="s">
        <v>590</v>
      </c>
      <c r="D8" s="786" t="s">
        <v>959</v>
      </c>
      <c r="E8" s="788" t="s">
        <v>590</v>
      </c>
      <c r="F8" s="788" t="s">
        <v>960</v>
      </c>
      <c r="G8" s="789" t="s">
        <v>590</v>
      </c>
      <c r="H8" s="786" t="s">
        <v>961</v>
      </c>
      <c r="I8" s="787" t="s">
        <v>590</v>
      </c>
      <c r="J8" s="786" t="s">
        <v>962</v>
      </c>
      <c r="K8" s="787" t="s">
        <v>590</v>
      </c>
      <c r="L8" s="790" t="s">
        <v>963</v>
      </c>
    </row>
    <row r="9" spans="1:22" ht="17.25" customHeight="1">
      <c r="A9" s="791" t="s">
        <v>590</v>
      </c>
      <c r="B9" s="792" t="s">
        <v>964</v>
      </c>
      <c r="C9" s="793" t="s">
        <v>590</v>
      </c>
      <c r="D9" s="792" t="s">
        <v>965</v>
      </c>
      <c r="E9" s="794" t="s">
        <v>590</v>
      </c>
      <c r="F9" s="794" t="s">
        <v>966</v>
      </c>
      <c r="G9" s="795" t="s">
        <v>590</v>
      </c>
      <c r="H9" s="792" t="s">
        <v>967</v>
      </c>
      <c r="I9" s="793" t="s">
        <v>590</v>
      </c>
      <c r="J9" s="792" t="s">
        <v>968</v>
      </c>
      <c r="K9" s="793" t="s">
        <v>590</v>
      </c>
      <c r="L9" s="796" t="s">
        <v>969</v>
      </c>
    </row>
    <row r="10" spans="1:22" ht="17.25" customHeight="1">
      <c r="A10" s="1319" t="s">
        <v>970</v>
      </c>
      <c r="B10" s="1319"/>
      <c r="C10" s="1319"/>
      <c r="D10" s="1319"/>
      <c r="E10" s="1319"/>
      <c r="F10" s="1319"/>
      <c r="G10" s="1319"/>
      <c r="H10" s="1319"/>
      <c r="I10" s="1319"/>
      <c r="J10" s="1319"/>
      <c r="K10" s="1319"/>
      <c r="L10" s="1319"/>
    </row>
    <row r="11" spans="1:22" ht="17.25" customHeight="1">
      <c r="A11" s="797" t="s">
        <v>590</v>
      </c>
      <c r="B11" s="786" t="s">
        <v>971</v>
      </c>
      <c r="C11" s="798" t="s">
        <v>590</v>
      </c>
      <c r="D11" s="786" t="s">
        <v>972</v>
      </c>
      <c r="E11" s="798" t="s">
        <v>590</v>
      </c>
      <c r="F11" s="799" t="s">
        <v>973</v>
      </c>
      <c r="G11" s="789" t="s">
        <v>590</v>
      </c>
      <c r="H11" s="786" t="s">
        <v>974</v>
      </c>
      <c r="I11" s="798" t="s">
        <v>590</v>
      </c>
      <c r="J11" s="786" t="s">
        <v>975</v>
      </c>
      <c r="K11" s="798" t="s">
        <v>590</v>
      </c>
      <c r="L11" s="790" t="s">
        <v>976</v>
      </c>
    </row>
    <row r="12" spans="1:22" ht="17.25" customHeight="1">
      <c r="A12" s="800" t="s">
        <v>590</v>
      </c>
      <c r="B12" s="801" t="s">
        <v>977</v>
      </c>
      <c r="C12" s="802" t="s">
        <v>590</v>
      </c>
      <c r="D12" s="801" t="s">
        <v>978</v>
      </c>
      <c r="E12" s="802" t="s">
        <v>590</v>
      </c>
      <c r="F12" s="803" t="s">
        <v>979</v>
      </c>
      <c r="G12" s="804" t="s">
        <v>590</v>
      </c>
      <c r="H12" s="801" t="s">
        <v>980</v>
      </c>
      <c r="I12" s="802" t="s">
        <v>590</v>
      </c>
      <c r="J12" s="801" t="s">
        <v>966</v>
      </c>
      <c r="K12" s="802" t="s">
        <v>590</v>
      </c>
      <c r="L12" s="805" t="s">
        <v>981</v>
      </c>
    </row>
    <row r="13" spans="1:22" ht="17.25" customHeight="1">
      <c r="A13" s="800" t="s">
        <v>590</v>
      </c>
      <c r="B13" s="801" t="s">
        <v>982</v>
      </c>
      <c r="C13" s="802" t="s">
        <v>590</v>
      </c>
      <c r="D13" s="801" t="s">
        <v>983</v>
      </c>
      <c r="E13" s="802" t="s">
        <v>590</v>
      </c>
      <c r="F13" s="803" t="s">
        <v>984</v>
      </c>
      <c r="G13" s="804" t="s">
        <v>590</v>
      </c>
      <c r="H13" s="801" t="s">
        <v>985</v>
      </c>
      <c r="I13" s="802" t="s">
        <v>590</v>
      </c>
      <c r="J13" s="801" t="s">
        <v>986</v>
      </c>
      <c r="K13" s="802" t="s">
        <v>590</v>
      </c>
      <c r="L13" s="805" t="s">
        <v>987</v>
      </c>
    </row>
    <row r="14" spans="1:22" ht="17.25" customHeight="1">
      <c r="A14" s="797" t="s">
        <v>590</v>
      </c>
      <c r="B14" s="806" t="s">
        <v>988</v>
      </c>
      <c r="C14" s="798"/>
      <c r="D14" s="806"/>
      <c r="E14" s="798"/>
      <c r="F14" s="799"/>
      <c r="G14" s="807"/>
      <c r="H14" s="806"/>
      <c r="I14" s="798"/>
      <c r="J14" s="806"/>
      <c r="K14" s="798"/>
      <c r="L14" s="808"/>
      <c r="S14" s="809"/>
      <c r="T14" s="809"/>
      <c r="U14" s="809"/>
      <c r="V14" s="810"/>
    </row>
    <row r="15" spans="1:22" ht="17.25" customHeight="1">
      <c r="A15" s="1320" t="s">
        <v>989</v>
      </c>
      <c r="B15" s="1320"/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</row>
    <row r="16" spans="1:22" ht="17.25" customHeight="1">
      <c r="A16" s="811" t="s">
        <v>590</v>
      </c>
      <c r="B16" s="812" t="s">
        <v>990</v>
      </c>
      <c r="C16" s="813" t="s">
        <v>590</v>
      </c>
      <c r="D16" s="812" t="s">
        <v>991</v>
      </c>
      <c r="E16" s="813" t="s">
        <v>590</v>
      </c>
      <c r="F16" s="814" t="s">
        <v>992</v>
      </c>
      <c r="G16" s="815" t="s">
        <v>590</v>
      </c>
      <c r="H16" s="812" t="s">
        <v>993</v>
      </c>
      <c r="I16" s="813" t="s">
        <v>590</v>
      </c>
      <c r="J16" s="812" t="s">
        <v>994</v>
      </c>
      <c r="K16" s="813" t="s">
        <v>590</v>
      </c>
      <c r="L16" s="816" t="s">
        <v>995</v>
      </c>
    </row>
    <row r="17" spans="1:16" ht="17.25" customHeight="1">
      <c r="A17" s="1319" t="s">
        <v>996</v>
      </c>
      <c r="B17" s="1319"/>
      <c r="C17" s="1319"/>
      <c r="D17" s="1319"/>
      <c r="E17" s="1319"/>
      <c r="F17" s="1319"/>
      <c r="G17" s="1319" t="s">
        <v>997</v>
      </c>
      <c r="H17" s="1319"/>
      <c r="I17" s="1319"/>
      <c r="J17" s="1319"/>
      <c r="K17" s="1319"/>
      <c r="L17" s="1319"/>
    </row>
    <row r="18" spans="1:16" ht="17.25" customHeight="1">
      <c r="A18" s="811" t="s">
        <v>590</v>
      </c>
      <c r="B18" s="812" t="s">
        <v>990</v>
      </c>
      <c r="C18" s="813" t="s">
        <v>590</v>
      </c>
      <c r="D18" s="812" t="s">
        <v>978</v>
      </c>
      <c r="E18" s="813" t="s">
        <v>590</v>
      </c>
      <c r="F18" s="816" t="s">
        <v>567</v>
      </c>
      <c r="G18" s="811" t="s">
        <v>590</v>
      </c>
      <c r="H18" s="812" t="s">
        <v>998</v>
      </c>
      <c r="I18" s="813" t="s">
        <v>590</v>
      </c>
      <c r="J18" s="812" t="s">
        <v>999</v>
      </c>
      <c r="K18" s="813"/>
      <c r="L18" s="816"/>
    </row>
    <row r="19" spans="1:16" ht="17.25" customHeight="1">
      <c r="A19" s="1322" t="s">
        <v>1000</v>
      </c>
      <c r="B19" s="1322"/>
      <c r="C19" s="1322"/>
      <c r="D19" s="1322"/>
      <c r="E19" s="1322"/>
      <c r="F19" s="1322"/>
      <c r="G19" s="1322"/>
      <c r="H19" s="1322"/>
      <c r="I19" s="1322"/>
      <c r="J19" s="1322"/>
      <c r="K19" s="1322"/>
      <c r="L19" s="1322"/>
      <c r="M19">
        <v>1</v>
      </c>
    </row>
    <row r="20" spans="1:16" ht="17.25" customHeight="1">
      <c r="A20" s="785" t="s">
        <v>590</v>
      </c>
      <c r="B20" s="786" t="s">
        <v>513</v>
      </c>
      <c r="C20" s="787" t="s">
        <v>590</v>
      </c>
      <c r="D20" s="786" t="s">
        <v>527</v>
      </c>
      <c r="E20" s="787" t="s">
        <v>590</v>
      </c>
      <c r="F20" s="788" t="s">
        <v>541</v>
      </c>
      <c r="G20" s="789" t="s">
        <v>590</v>
      </c>
      <c r="H20" s="786" t="s">
        <v>555</v>
      </c>
      <c r="I20" s="787" t="s">
        <v>590</v>
      </c>
      <c r="J20" s="786" t="s">
        <v>569</v>
      </c>
      <c r="K20" s="787" t="s">
        <v>590</v>
      </c>
      <c r="L20" s="790" t="s">
        <v>583</v>
      </c>
      <c r="M20">
        <f t="shared" ref="M20:M42" si="0">M19+1</f>
        <v>2</v>
      </c>
    </row>
    <row r="21" spans="1:16" ht="17.25" customHeight="1">
      <c r="A21" s="800" t="s">
        <v>590</v>
      </c>
      <c r="B21" s="801" t="s">
        <v>515</v>
      </c>
      <c r="C21" s="802" t="s">
        <v>590</v>
      </c>
      <c r="D21" s="801" t="s">
        <v>529</v>
      </c>
      <c r="E21" s="802" t="s">
        <v>590</v>
      </c>
      <c r="F21" s="803" t="s">
        <v>543</v>
      </c>
      <c r="G21" s="804" t="s">
        <v>590</v>
      </c>
      <c r="H21" s="801" t="s">
        <v>557</v>
      </c>
      <c r="I21" s="802" t="s">
        <v>590</v>
      </c>
      <c r="J21" s="801" t="s">
        <v>571</v>
      </c>
      <c r="K21" s="802" t="s">
        <v>590</v>
      </c>
      <c r="L21" s="805" t="s">
        <v>585</v>
      </c>
      <c r="M21">
        <f t="shared" si="0"/>
        <v>3</v>
      </c>
    </row>
    <row r="22" spans="1:16" ht="17.25" customHeight="1">
      <c r="A22" s="800" t="s">
        <v>590</v>
      </c>
      <c r="B22" s="801" t="s">
        <v>517</v>
      </c>
      <c r="C22" s="802" t="s">
        <v>590</v>
      </c>
      <c r="D22" s="801" t="s">
        <v>531</v>
      </c>
      <c r="E22" s="802" t="s">
        <v>590</v>
      </c>
      <c r="F22" s="803" t="s">
        <v>545</v>
      </c>
      <c r="G22" s="804" t="s">
        <v>590</v>
      </c>
      <c r="H22" s="801" t="s">
        <v>559</v>
      </c>
      <c r="I22" s="802" t="s">
        <v>590</v>
      </c>
      <c r="J22" s="801" t="s">
        <v>573</v>
      </c>
      <c r="K22" s="802" t="s">
        <v>590</v>
      </c>
      <c r="L22" s="805" t="s">
        <v>587</v>
      </c>
      <c r="M22">
        <f t="shared" si="0"/>
        <v>4</v>
      </c>
    </row>
    <row r="23" spans="1:16" ht="17.25" customHeight="1">
      <c r="A23" s="800" t="s">
        <v>590</v>
      </c>
      <c r="B23" s="801" t="s">
        <v>519</v>
      </c>
      <c r="C23" s="802" t="s">
        <v>590</v>
      </c>
      <c r="D23" s="801" t="s">
        <v>533</v>
      </c>
      <c r="E23" s="802" t="s">
        <v>590</v>
      </c>
      <c r="F23" s="803" t="s">
        <v>547</v>
      </c>
      <c r="G23" s="804" t="s">
        <v>590</v>
      </c>
      <c r="H23" s="801" t="s">
        <v>561</v>
      </c>
      <c r="I23" s="802" t="s">
        <v>590</v>
      </c>
      <c r="J23" s="801" t="s">
        <v>575</v>
      </c>
      <c r="K23" s="817"/>
      <c r="L23" s="818"/>
      <c r="M23">
        <f t="shared" si="0"/>
        <v>5</v>
      </c>
    </row>
    <row r="24" spans="1:16" ht="17.25" customHeight="1">
      <c r="A24" s="800" t="s">
        <v>590</v>
      </c>
      <c r="B24" s="801" t="s">
        <v>521</v>
      </c>
      <c r="C24" s="802" t="s">
        <v>590</v>
      </c>
      <c r="D24" s="801" t="s">
        <v>535</v>
      </c>
      <c r="E24" s="802" t="s">
        <v>590</v>
      </c>
      <c r="F24" s="803" t="s">
        <v>549</v>
      </c>
      <c r="G24" s="804" t="s">
        <v>590</v>
      </c>
      <c r="H24" s="801" t="s">
        <v>563</v>
      </c>
      <c r="I24" s="802" t="s">
        <v>590</v>
      </c>
      <c r="J24" s="803" t="s">
        <v>577</v>
      </c>
      <c r="K24" s="1323" t="s">
        <v>1001</v>
      </c>
      <c r="L24" s="1323"/>
      <c r="M24">
        <f t="shared" si="0"/>
        <v>6</v>
      </c>
    </row>
    <row r="25" spans="1:16" ht="17.25" customHeight="1">
      <c r="A25" s="800" t="s">
        <v>590</v>
      </c>
      <c r="B25" s="801" t="s">
        <v>523</v>
      </c>
      <c r="C25" s="802" t="s">
        <v>590</v>
      </c>
      <c r="D25" s="801" t="s">
        <v>537</v>
      </c>
      <c r="E25" s="802" t="s">
        <v>590</v>
      </c>
      <c r="F25" s="803" t="s">
        <v>551</v>
      </c>
      <c r="G25" s="804" t="s">
        <v>590</v>
      </c>
      <c r="H25" s="801" t="s">
        <v>565</v>
      </c>
      <c r="I25" s="802" t="s">
        <v>590</v>
      </c>
      <c r="J25" s="803" t="s">
        <v>579</v>
      </c>
      <c r="K25" s="1323"/>
      <c r="L25" s="1323"/>
      <c r="M25">
        <f t="shared" si="0"/>
        <v>7</v>
      </c>
    </row>
    <row r="26" spans="1:16" ht="17.25" customHeight="1">
      <c r="A26" s="791" t="s">
        <v>590</v>
      </c>
      <c r="B26" s="792" t="s">
        <v>525</v>
      </c>
      <c r="C26" s="793" t="s">
        <v>590</v>
      </c>
      <c r="D26" s="792" t="s">
        <v>539</v>
      </c>
      <c r="E26" s="793" t="s">
        <v>590</v>
      </c>
      <c r="F26" s="794" t="s">
        <v>553</v>
      </c>
      <c r="G26" s="795" t="s">
        <v>590</v>
      </c>
      <c r="H26" s="792" t="s">
        <v>567</v>
      </c>
      <c r="I26" s="793" t="s">
        <v>590</v>
      </c>
      <c r="J26" s="792" t="s">
        <v>581</v>
      </c>
      <c r="K26" s="819" t="s">
        <v>590</v>
      </c>
      <c r="L26" s="820" t="s">
        <v>588</v>
      </c>
      <c r="M26">
        <f t="shared" si="0"/>
        <v>8</v>
      </c>
    </row>
    <row r="27" spans="1:16" ht="17.25" customHeight="1">
      <c r="A27" s="1317" t="s">
        <v>1002</v>
      </c>
      <c r="B27" s="1317"/>
      <c r="C27" s="1317"/>
      <c r="D27" s="1317"/>
      <c r="E27" s="1317"/>
      <c r="F27" s="1317"/>
      <c r="G27" s="1319" t="s">
        <v>1003</v>
      </c>
      <c r="H27" s="1319"/>
      <c r="I27" s="1319"/>
      <c r="J27" s="1319"/>
      <c r="K27" s="1319"/>
      <c r="L27" s="1319"/>
      <c r="M27">
        <f t="shared" si="0"/>
        <v>9</v>
      </c>
    </row>
    <row r="28" spans="1:16" ht="17.25" customHeight="1">
      <c r="A28" s="811" t="s">
        <v>590</v>
      </c>
      <c r="B28" s="812" t="s">
        <v>557</v>
      </c>
      <c r="C28" s="813" t="s">
        <v>590</v>
      </c>
      <c r="D28" s="812" t="s">
        <v>1004</v>
      </c>
      <c r="E28" s="813"/>
      <c r="F28" s="814"/>
      <c r="G28" s="815" t="s">
        <v>590</v>
      </c>
      <c r="H28" s="812" t="s">
        <v>1005</v>
      </c>
      <c r="I28" s="813" t="s">
        <v>590</v>
      </c>
      <c r="J28" s="812" t="s">
        <v>1006</v>
      </c>
      <c r="K28" s="813" t="s">
        <v>590</v>
      </c>
      <c r="L28" s="816" t="s">
        <v>1007</v>
      </c>
      <c r="M28">
        <f t="shared" si="0"/>
        <v>10</v>
      </c>
      <c r="P28" s="146" t="s">
        <v>1008</v>
      </c>
    </row>
    <row r="29" spans="1:16" ht="20.25" customHeight="1">
      <c r="A29" s="1319" t="s">
        <v>1009</v>
      </c>
      <c r="B29" s="1319"/>
      <c r="C29" s="1319"/>
      <c r="D29" s="1319"/>
      <c r="E29" s="1319"/>
      <c r="F29" s="1319"/>
      <c r="G29" s="1319"/>
      <c r="H29" s="1319"/>
      <c r="I29" s="1319"/>
      <c r="J29" s="1319"/>
      <c r="K29" s="1319"/>
      <c r="L29" s="1319"/>
      <c r="M29">
        <f t="shared" si="0"/>
        <v>11</v>
      </c>
      <c r="P29" s="146" t="s">
        <v>1010</v>
      </c>
    </row>
    <row r="30" spans="1:16" ht="17.25" customHeight="1">
      <c r="A30" s="797" t="s">
        <v>590</v>
      </c>
      <c r="B30" s="786" t="s">
        <v>1011</v>
      </c>
      <c r="C30" s="802" t="s">
        <v>590</v>
      </c>
      <c r="D30" s="801" t="s">
        <v>529</v>
      </c>
      <c r="E30" s="798" t="s">
        <v>590</v>
      </c>
      <c r="F30" s="821" t="s">
        <v>1012</v>
      </c>
      <c r="G30" s="802" t="s">
        <v>590</v>
      </c>
      <c r="H30" s="803" t="s">
        <v>573</v>
      </c>
      <c r="I30" s="789" t="s">
        <v>590</v>
      </c>
      <c r="J30" s="786" t="s">
        <v>1013</v>
      </c>
      <c r="K30" s="802" t="s">
        <v>590</v>
      </c>
      <c r="L30" s="805" t="s">
        <v>1014</v>
      </c>
      <c r="M30">
        <f t="shared" si="0"/>
        <v>12</v>
      </c>
      <c r="P30" s="146" t="s">
        <v>1015</v>
      </c>
    </row>
    <row r="31" spans="1:16" ht="15" customHeight="1">
      <c r="A31" s="800" t="s">
        <v>590</v>
      </c>
      <c r="B31" s="801" t="s">
        <v>1016</v>
      </c>
      <c r="C31" s="802" t="s">
        <v>590</v>
      </c>
      <c r="D31" s="801" t="s">
        <v>1017</v>
      </c>
      <c r="E31" s="802" t="s">
        <v>590</v>
      </c>
      <c r="F31" s="801" t="s">
        <v>1018</v>
      </c>
      <c r="G31" s="798" t="s">
        <v>590</v>
      </c>
      <c r="H31" s="801" t="s">
        <v>1019</v>
      </c>
      <c r="I31" s="798" t="s">
        <v>590</v>
      </c>
      <c r="J31" s="821" t="s">
        <v>1020</v>
      </c>
      <c r="K31" s="802" t="s">
        <v>590</v>
      </c>
      <c r="L31" s="805" t="s">
        <v>1021</v>
      </c>
      <c r="M31">
        <f t="shared" si="0"/>
        <v>13</v>
      </c>
      <c r="P31" s="146" t="s">
        <v>1022</v>
      </c>
    </row>
    <row r="32" spans="1:16" ht="15" customHeight="1">
      <c r="A32" s="800" t="s">
        <v>590</v>
      </c>
      <c r="B32" s="801" t="s">
        <v>1023</v>
      </c>
      <c r="C32" s="798" t="s">
        <v>590</v>
      </c>
      <c r="D32" s="821" t="s">
        <v>531</v>
      </c>
      <c r="E32" s="798" t="s">
        <v>590</v>
      </c>
      <c r="F32" s="821" t="s">
        <v>557</v>
      </c>
      <c r="G32" s="804" t="s">
        <v>590</v>
      </c>
      <c r="H32" s="801" t="s">
        <v>1024</v>
      </c>
      <c r="I32" s="802" t="s">
        <v>590</v>
      </c>
      <c r="J32" s="801" t="s">
        <v>1025</v>
      </c>
      <c r="K32" s="798" t="s">
        <v>590</v>
      </c>
      <c r="L32" s="822" t="s">
        <v>1026</v>
      </c>
      <c r="M32">
        <f t="shared" si="0"/>
        <v>14</v>
      </c>
      <c r="P32" s="146" t="s">
        <v>1027</v>
      </c>
    </row>
    <row r="33" spans="1:16" ht="15" customHeight="1">
      <c r="A33" s="797" t="s">
        <v>590</v>
      </c>
      <c r="B33" s="821" t="s">
        <v>1028</v>
      </c>
      <c r="C33" s="802" t="s">
        <v>590</v>
      </c>
      <c r="D33" s="801" t="s">
        <v>1029</v>
      </c>
      <c r="E33" s="804" t="s">
        <v>590</v>
      </c>
      <c r="F33" s="801" t="s">
        <v>561</v>
      </c>
      <c r="G33" s="823" t="s">
        <v>590</v>
      </c>
      <c r="H33" s="821" t="s">
        <v>1030</v>
      </c>
      <c r="I33" s="802" t="s">
        <v>590</v>
      </c>
      <c r="J33" s="801" t="s">
        <v>1031</v>
      </c>
      <c r="K33" s="802" t="s">
        <v>590</v>
      </c>
      <c r="L33" s="805" t="s">
        <v>1032</v>
      </c>
      <c r="M33">
        <f t="shared" si="0"/>
        <v>15</v>
      </c>
      <c r="P33" s="146" t="s">
        <v>1033</v>
      </c>
    </row>
    <row r="34" spans="1:16" ht="15" customHeight="1">
      <c r="A34" s="800" t="s">
        <v>590</v>
      </c>
      <c r="B34" s="801" t="s">
        <v>1034</v>
      </c>
      <c r="C34" s="798" t="s">
        <v>590</v>
      </c>
      <c r="D34" s="821" t="s">
        <v>1035</v>
      </c>
      <c r="E34" s="798" t="s">
        <v>590</v>
      </c>
      <c r="F34" s="799" t="s">
        <v>559</v>
      </c>
      <c r="G34" s="804" t="s">
        <v>590</v>
      </c>
      <c r="H34" s="801" t="s">
        <v>1036</v>
      </c>
      <c r="I34" s="798" t="s">
        <v>590</v>
      </c>
      <c r="J34" s="821" t="s">
        <v>1037</v>
      </c>
      <c r="K34" s="798" t="s">
        <v>590</v>
      </c>
      <c r="L34" s="822" t="s">
        <v>1007</v>
      </c>
      <c r="M34">
        <f t="shared" si="0"/>
        <v>16</v>
      </c>
      <c r="P34" s="146" t="s">
        <v>1038</v>
      </c>
    </row>
    <row r="35" spans="1:16" ht="15" customHeight="1">
      <c r="A35" s="797" t="s">
        <v>590</v>
      </c>
      <c r="B35" s="821" t="s">
        <v>1039</v>
      </c>
      <c r="C35" s="802" t="s">
        <v>590</v>
      </c>
      <c r="D35" s="801" t="s">
        <v>533</v>
      </c>
      <c r="E35" s="802" t="s">
        <v>590</v>
      </c>
      <c r="F35" s="803" t="s">
        <v>1040</v>
      </c>
      <c r="G35" s="804" t="s">
        <v>590</v>
      </c>
      <c r="H35" s="801" t="s">
        <v>1041</v>
      </c>
      <c r="I35" s="802" t="s">
        <v>590</v>
      </c>
      <c r="J35" s="801" t="s">
        <v>1042</v>
      </c>
      <c r="K35" s="802" t="s">
        <v>590</v>
      </c>
      <c r="L35" s="805" t="s">
        <v>1043</v>
      </c>
      <c r="M35">
        <f t="shared" si="0"/>
        <v>17</v>
      </c>
      <c r="P35" s="146" t="s">
        <v>1044</v>
      </c>
    </row>
    <row r="36" spans="1:16" ht="15" customHeight="1">
      <c r="A36" s="800" t="s">
        <v>590</v>
      </c>
      <c r="B36" s="801" t="s">
        <v>1045</v>
      </c>
      <c r="C36" s="798" t="s">
        <v>590</v>
      </c>
      <c r="D36" s="821" t="s">
        <v>1046</v>
      </c>
      <c r="E36" s="802" t="s">
        <v>590</v>
      </c>
      <c r="F36" s="803" t="s">
        <v>1047</v>
      </c>
      <c r="G36" s="823" t="s">
        <v>590</v>
      </c>
      <c r="H36" s="821" t="s">
        <v>1048</v>
      </c>
      <c r="I36" s="798" t="s">
        <v>590</v>
      </c>
      <c r="J36" s="821" t="s">
        <v>1049</v>
      </c>
      <c r="K36" s="798" t="s">
        <v>590</v>
      </c>
      <c r="L36" s="822" t="s">
        <v>1050</v>
      </c>
      <c r="M36">
        <f t="shared" si="0"/>
        <v>18</v>
      </c>
      <c r="P36" s="146" t="s">
        <v>1051</v>
      </c>
    </row>
    <row r="37" spans="1:16" ht="15" customHeight="1">
      <c r="A37" s="797" t="s">
        <v>590</v>
      </c>
      <c r="B37" s="821" t="s">
        <v>982</v>
      </c>
      <c r="C37" s="802" t="s">
        <v>590</v>
      </c>
      <c r="D37" s="801" t="s">
        <v>1052</v>
      </c>
      <c r="E37" s="798" t="s">
        <v>590</v>
      </c>
      <c r="F37" s="799" t="s">
        <v>1053</v>
      </c>
      <c r="G37" s="804" t="s">
        <v>590</v>
      </c>
      <c r="H37" s="801" t="s">
        <v>1054</v>
      </c>
      <c r="I37" s="802" t="s">
        <v>590</v>
      </c>
      <c r="J37" s="801" t="s">
        <v>1055</v>
      </c>
      <c r="K37" s="802" t="s">
        <v>590</v>
      </c>
      <c r="L37" s="805" t="s">
        <v>1056</v>
      </c>
      <c r="M37">
        <f t="shared" si="0"/>
        <v>19</v>
      </c>
      <c r="P37" s="146" t="s">
        <v>1057</v>
      </c>
    </row>
    <row r="38" spans="1:16" ht="15" customHeight="1">
      <c r="A38" s="800" t="s">
        <v>590</v>
      </c>
      <c r="B38" s="801" t="s">
        <v>1058</v>
      </c>
      <c r="C38" s="802" t="s">
        <v>590</v>
      </c>
      <c r="D38" s="801" t="s">
        <v>1059</v>
      </c>
      <c r="E38" s="802" t="s">
        <v>590</v>
      </c>
      <c r="F38" s="803" t="s">
        <v>1060</v>
      </c>
      <c r="G38" s="823" t="s">
        <v>590</v>
      </c>
      <c r="H38" s="821" t="s">
        <v>575</v>
      </c>
      <c r="I38" s="798" t="s">
        <v>590</v>
      </c>
      <c r="J38" s="821" t="s">
        <v>583</v>
      </c>
      <c r="K38" s="802" t="s">
        <v>590</v>
      </c>
      <c r="L38" s="805" t="s">
        <v>1061</v>
      </c>
      <c r="M38">
        <f t="shared" si="0"/>
        <v>20</v>
      </c>
      <c r="P38" s="146" t="s">
        <v>1062</v>
      </c>
    </row>
    <row r="39" spans="1:16" ht="15" customHeight="1">
      <c r="A39" s="800" t="s">
        <v>590</v>
      </c>
      <c r="B39" s="801" t="s">
        <v>1063</v>
      </c>
      <c r="C39" s="798" t="s">
        <v>590</v>
      </c>
      <c r="D39" s="821" t="s">
        <v>1064</v>
      </c>
      <c r="E39" s="798" t="s">
        <v>590</v>
      </c>
      <c r="F39" s="799" t="s">
        <v>1065</v>
      </c>
      <c r="G39" s="804" t="s">
        <v>590</v>
      </c>
      <c r="H39" s="801" t="s">
        <v>1066</v>
      </c>
      <c r="I39" s="802" t="s">
        <v>590</v>
      </c>
      <c r="J39" s="801" t="s">
        <v>1067</v>
      </c>
      <c r="K39" s="798" t="s">
        <v>590</v>
      </c>
      <c r="L39" s="822" t="s">
        <v>1068</v>
      </c>
      <c r="M39">
        <f t="shared" si="0"/>
        <v>21</v>
      </c>
      <c r="P39" s="146" t="s">
        <v>1069</v>
      </c>
    </row>
    <row r="40" spans="1:16" ht="15" customHeight="1">
      <c r="A40" s="797" t="s">
        <v>590</v>
      </c>
      <c r="B40" s="821" t="s">
        <v>513</v>
      </c>
      <c r="C40" s="802" t="s">
        <v>590</v>
      </c>
      <c r="D40" s="801" t="s">
        <v>537</v>
      </c>
      <c r="E40" s="802" t="s">
        <v>590</v>
      </c>
      <c r="F40" s="803" t="s">
        <v>1070</v>
      </c>
      <c r="G40" s="823" t="s">
        <v>590</v>
      </c>
      <c r="H40" s="821" t="s">
        <v>579</v>
      </c>
      <c r="I40" s="802" t="s">
        <v>590</v>
      </c>
      <c r="J40" s="801" t="s">
        <v>1071</v>
      </c>
      <c r="K40" s="802" t="s">
        <v>590</v>
      </c>
      <c r="L40" s="805" t="s">
        <v>1072</v>
      </c>
      <c r="M40">
        <f t="shared" si="0"/>
        <v>22</v>
      </c>
      <c r="P40" s="146" t="s">
        <v>1073</v>
      </c>
    </row>
    <row r="41" spans="1:16" ht="15" customHeight="1">
      <c r="A41" s="800" t="s">
        <v>590</v>
      </c>
      <c r="B41" s="801" t="s">
        <v>515</v>
      </c>
      <c r="C41" s="798" t="s">
        <v>590</v>
      </c>
      <c r="D41" s="821" t="s">
        <v>1074</v>
      </c>
      <c r="E41" s="798" t="s">
        <v>590</v>
      </c>
      <c r="F41" s="799" t="s">
        <v>563</v>
      </c>
      <c r="G41" s="804" t="s">
        <v>590</v>
      </c>
      <c r="H41" s="801" t="s">
        <v>1075</v>
      </c>
      <c r="I41" s="798" t="s">
        <v>590</v>
      </c>
      <c r="J41" s="821" t="s">
        <v>1076</v>
      </c>
      <c r="K41" s="798" t="s">
        <v>590</v>
      </c>
      <c r="L41" s="822" t="s">
        <v>1077</v>
      </c>
      <c r="M41">
        <f t="shared" si="0"/>
        <v>23</v>
      </c>
      <c r="N41" s="174" t="s">
        <v>341</v>
      </c>
      <c r="P41" s="146" t="s">
        <v>1078</v>
      </c>
    </row>
    <row r="42" spans="1:16" ht="15" customHeight="1">
      <c r="A42" s="797" t="s">
        <v>590</v>
      </c>
      <c r="B42" s="821" t="s">
        <v>1079</v>
      </c>
      <c r="C42" s="802" t="s">
        <v>590</v>
      </c>
      <c r="D42" s="801" t="s">
        <v>539</v>
      </c>
      <c r="E42" s="802" t="s">
        <v>590</v>
      </c>
      <c r="F42" s="803" t="s">
        <v>1080</v>
      </c>
      <c r="G42" s="804" t="s">
        <v>590</v>
      </c>
      <c r="H42" s="801" t="s">
        <v>1081</v>
      </c>
      <c r="I42" s="802" t="s">
        <v>590</v>
      </c>
      <c r="J42" s="824" t="s">
        <v>1082</v>
      </c>
      <c r="K42" s="802" t="s">
        <v>590</v>
      </c>
      <c r="L42" s="805" t="s">
        <v>1083</v>
      </c>
      <c r="M42">
        <f t="shared" si="0"/>
        <v>24</v>
      </c>
      <c r="P42" s="146" t="s">
        <v>1084</v>
      </c>
    </row>
    <row r="43" spans="1:16" ht="15" customHeight="1">
      <c r="A43" s="825" t="s">
        <v>590</v>
      </c>
      <c r="B43" s="826" t="s">
        <v>1085</v>
      </c>
      <c r="C43" s="798" t="s">
        <v>590</v>
      </c>
      <c r="D43" s="821" t="s">
        <v>541</v>
      </c>
      <c r="E43" s="802" t="s">
        <v>590</v>
      </c>
      <c r="F43" s="803" t="s">
        <v>565</v>
      </c>
      <c r="G43" s="823" t="s">
        <v>590</v>
      </c>
      <c r="H43" s="821" t="s">
        <v>577</v>
      </c>
      <c r="I43" s="798" t="s">
        <v>590</v>
      </c>
      <c r="J43" s="821" t="s">
        <v>1086</v>
      </c>
      <c r="K43" s="798" t="s">
        <v>590</v>
      </c>
      <c r="L43" s="822" t="s">
        <v>587</v>
      </c>
      <c r="P43" s="146"/>
    </row>
    <row r="44" spans="1:16" ht="15" customHeight="1">
      <c r="A44" s="825" t="s">
        <v>590</v>
      </c>
      <c r="B44" s="826" t="s">
        <v>517</v>
      </c>
      <c r="C44" s="802" t="s">
        <v>590</v>
      </c>
      <c r="D44" s="801" t="s">
        <v>958</v>
      </c>
      <c r="E44" s="798" t="s">
        <v>590</v>
      </c>
      <c r="F44" s="799" t="s">
        <v>1087</v>
      </c>
      <c r="G44" s="804" t="s">
        <v>590</v>
      </c>
      <c r="H44" s="801" t="s">
        <v>1088</v>
      </c>
      <c r="I44" s="802" t="s">
        <v>590</v>
      </c>
      <c r="J44" s="801" t="s">
        <v>1006</v>
      </c>
      <c r="K44" s="802" t="s">
        <v>590</v>
      </c>
      <c r="L44" s="805" t="s">
        <v>1089</v>
      </c>
      <c r="P44" s="146"/>
    </row>
    <row r="45" spans="1:16" ht="15" customHeight="1">
      <c r="A45" s="825" t="s">
        <v>590</v>
      </c>
      <c r="B45" s="826" t="s">
        <v>1090</v>
      </c>
      <c r="C45" s="802" t="s">
        <v>590</v>
      </c>
      <c r="D45" s="801" t="s">
        <v>543</v>
      </c>
      <c r="E45" s="827" t="s">
        <v>590</v>
      </c>
      <c r="F45" s="828" t="s">
        <v>1091</v>
      </c>
      <c r="G45" s="823" t="s">
        <v>590</v>
      </c>
      <c r="H45" s="821" t="s">
        <v>1092</v>
      </c>
      <c r="I45" s="798" t="s">
        <v>590</v>
      </c>
      <c r="J45" s="821" t="s">
        <v>1093</v>
      </c>
      <c r="K45" s="798" t="s">
        <v>590</v>
      </c>
      <c r="L45" s="822" t="s">
        <v>1094</v>
      </c>
      <c r="P45" s="146"/>
    </row>
    <row r="46" spans="1:16" ht="15" customHeight="1">
      <c r="A46" s="825" t="s">
        <v>590</v>
      </c>
      <c r="B46" s="826" t="s">
        <v>1095</v>
      </c>
      <c r="C46" s="798" t="s">
        <v>590</v>
      </c>
      <c r="D46" s="821" t="s">
        <v>545</v>
      </c>
      <c r="E46" s="798" t="s">
        <v>590</v>
      </c>
      <c r="F46" s="799" t="s">
        <v>567</v>
      </c>
      <c r="G46" s="804" t="s">
        <v>590</v>
      </c>
      <c r="H46" s="801" t="s">
        <v>1096</v>
      </c>
      <c r="I46" s="802" t="s">
        <v>590</v>
      </c>
      <c r="J46" s="801" t="s">
        <v>1097</v>
      </c>
      <c r="K46" s="802" t="s">
        <v>590</v>
      </c>
      <c r="L46" s="805" t="s">
        <v>1098</v>
      </c>
      <c r="P46" s="146"/>
    </row>
    <row r="47" spans="1:16" ht="15" customHeight="1">
      <c r="A47" s="825" t="s">
        <v>590</v>
      </c>
      <c r="B47" s="824" t="s">
        <v>1099</v>
      </c>
      <c r="C47" s="802" t="s">
        <v>590</v>
      </c>
      <c r="D47" s="801" t="s">
        <v>547</v>
      </c>
      <c r="E47" s="802" t="s">
        <v>590</v>
      </c>
      <c r="F47" s="803" t="s">
        <v>1100</v>
      </c>
      <c r="G47" s="823" t="s">
        <v>590</v>
      </c>
      <c r="H47" s="821" t="s">
        <v>1101</v>
      </c>
      <c r="I47" s="798" t="s">
        <v>590</v>
      </c>
      <c r="J47" s="821" t="s">
        <v>1102</v>
      </c>
      <c r="K47" s="802" t="s">
        <v>590</v>
      </c>
      <c r="L47" s="805" t="s">
        <v>1103</v>
      </c>
      <c r="P47" s="146"/>
    </row>
    <row r="48" spans="1:16" ht="15" customHeight="1">
      <c r="A48" s="825" t="s">
        <v>590</v>
      </c>
      <c r="B48" s="826" t="s">
        <v>1104</v>
      </c>
      <c r="C48" s="798" t="s">
        <v>590</v>
      </c>
      <c r="D48" s="821" t="s">
        <v>1105</v>
      </c>
      <c r="E48" s="798" t="s">
        <v>590</v>
      </c>
      <c r="F48" s="799" t="s">
        <v>1106</v>
      </c>
      <c r="G48" s="804" t="s">
        <v>590</v>
      </c>
      <c r="H48" s="801" t="s">
        <v>1107</v>
      </c>
      <c r="I48" s="802" t="s">
        <v>590</v>
      </c>
      <c r="J48" s="801" t="s">
        <v>585</v>
      </c>
      <c r="K48" s="798" t="s">
        <v>590</v>
      </c>
      <c r="L48" s="822" t="s">
        <v>1108</v>
      </c>
      <c r="P48" s="146"/>
    </row>
    <row r="49" spans="1:16" ht="15" customHeight="1">
      <c r="A49" s="825" t="s">
        <v>590</v>
      </c>
      <c r="B49" s="829" t="s">
        <v>1109</v>
      </c>
      <c r="C49" s="802" t="s">
        <v>590</v>
      </c>
      <c r="D49" s="801" t="s">
        <v>1110</v>
      </c>
      <c r="E49" s="802" t="s">
        <v>590</v>
      </c>
      <c r="F49" s="803" t="s">
        <v>569</v>
      </c>
      <c r="G49" s="823" t="s">
        <v>590</v>
      </c>
      <c r="H49" s="821" t="s">
        <v>581</v>
      </c>
      <c r="I49" s="802" t="s">
        <v>590</v>
      </c>
      <c r="J49" s="801" t="s">
        <v>1111</v>
      </c>
      <c r="K49" s="802" t="s">
        <v>590</v>
      </c>
      <c r="L49" s="805" t="s">
        <v>1112</v>
      </c>
      <c r="M49">
        <f>M42+1</f>
        <v>25</v>
      </c>
      <c r="P49" s="146" t="s">
        <v>1113</v>
      </c>
    </row>
    <row r="50" spans="1:16" ht="15" customHeight="1">
      <c r="A50" s="830" t="s">
        <v>590</v>
      </c>
      <c r="B50" s="824" t="s">
        <v>519</v>
      </c>
      <c r="C50" s="798" t="s">
        <v>590</v>
      </c>
      <c r="D50" s="821" t="s">
        <v>1114</v>
      </c>
      <c r="E50" s="798" t="s">
        <v>590</v>
      </c>
      <c r="F50" s="799" t="s">
        <v>1115</v>
      </c>
      <c r="G50" s="804" t="s">
        <v>590</v>
      </c>
      <c r="H50" s="801" t="s">
        <v>1005</v>
      </c>
      <c r="I50" s="798" t="s">
        <v>590</v>
      </c>
      <c r="J50" s="821" t="s">
        <v>1116</v>
      </c>
      <c r="K50" s="798" t="s">
        <v>590</v>
      </c>
      <c r="L50" s="822" t="s">
        <v>1117</v>
      </c>
      <c r="M50">
        <f t="shared" ref="M50:M63" si="1">M49+1</f>
        <v>26</v>
      </c>
      <c r="P50" s="146" t="s">
        <v>1118</v>
      </c>
    </row>
    <row r="51" spans="1:16" ht="15" customHeight="1">
      <c r="A51" s="830" t="s">
        <v>590</v>
      </c>
      <c r="B51" s="824" t="s">
        <v>1119</v>
      </c>
      <c r="C51" s="802" t="s">
        <v>590</v>
      </c>
      <c r="D51" s="801" t="s">
        <v>551</v>
      </c>
      <c r="E51" s="827" t="s">
        <v>590</v>
      </c>
      <c r="F51" s="828" t="s">
        <v>1120</v>
      </c>
      <c r="G51" s="804" t="s">
        <v>590</v>
      </c>
      <c r="H51" s="801" t="s">
        <v>1121</v>
      </c>
      <c r="I51" s="802" t="s">
        <v>590</v>
      </c>
      <c r="J51" s="801" t="s">
        <v>1122</v>
      </c>
      <c r="K51" s="802" t="s">
        <v>590</v>
      </c>
      <c r="L51" s="805" t="s">
        <v>1123</v>
      </c>
      <c r="M51">
        <f t="shared" si="1"/>
        <v>27</v>
      </c>
      <c r="P51" s="146" t="s">
        <v>1124</v>
      </c>
    </row>
    <row r="52" spans="1:16" ht="15" customHeight="1">
      <c r="A52" s="825" t="s">
        <v>590</v>
      </c>
      <c r="B52" s="826" t="s">
        <v>521</v>
      </c>
      <c r="C52" s="798" t="s">
        <v>590</v>
      </c>
      <c r="D52" s="821" t="s">
        <v>1125</v>
      </c>
      <c r="E52" s="827" t="s">
        <v>590</v>
      </c>
      <c r="F52" s="828" t="s">
        <v>1126</v>
      </c>
      <c r="G52" s="823" t="s">
        <v>590</v>
      </c>
      <c r="H52" s="821" t="s">
        <v>1127</v>
      </c>
      <c r="I52" s="798" t="s">
        <v>590</v>
      </c>
      <c r="J52" s="821" t="s">
        <v>1128</v>
      </c>
      <c r="K52" s="798" t="s">
        <v>590</v>
      </c>
      <c r="L52" s="822" t="s">
        <v>1129</v>
      </c>
      <c r="M52">
        <f t="shared" si="1"/>
        <v>28</v>
      </c>
      <c r="N52" s="174" t="s">
        <v>1130</v>
      </c>
      <c r="P52" s="146" t="s">
        <v>1131</v>
      </c>
    </row>
    <row r="53" spans="1:16" ht="15" customHeight="1">
      <c r="A53" s="800" t="s">
        <v>590</v>
      </c>
      <c r="B53" s="801" t="s">
        <v>1132</v>
      </c>
      <c r="C53" s="802" t="s">
        <v>590</v>
      </c>
      <c r="D53" s="801" t="s">
        <v>1133</v>
      </c>
      <c r="E53" s="802" t="s">
        <v>590</v>
      </c>
      <c r="F53" s="803" t="s">
        <v>1134</v>
      </c>
      <c r="G53" s="804" t="s">
        <v>590</v>
      </c>
      <c r="H53" s="801" t="s">
        <v>1135</v>
      </c>
      <c r="I53" s="802" t="s">
        <v>590</v>
      </c>
      <c r="J53" s="801" t="s">
        <v>1136</v>
      </c>
      <c r="K53" s="802" t="s">
        <v>590</v>
      </c>
      <c r="L53" s="805" t="s">
        <v>1137</v>
      </c>
      <c r="M53">
        <f t="shared" si="1"/>
        <v>29</v>
      </c>
      <c r="P53" s="146" t="s">
        <v>1138</v>
      </c>
    </row>
    <row r="54" spans="1:16" ht="15" customHeight="1">
      <c r="A54" s="797" t="s">
        <v>590</v>
      </c>
      <c r="B54" s="821" t="s">
        <v>1139</v>
      </c>
      <c r="C54" s="802" t="s">
        <v>590</v>
      </c>
      <c r="D54" s="801" t="s">
        <v>998</v>
      </c>
      <c r="E54" s="798" t="s">
        <v>590</v>
      </c>
      <c r="F54" s="799" t="s">
        <v>571</v>
      </c>
      <c r="G54" s="823" t="s">
        <v>590</v>
      </c>
      <c r="H54" s="821" t="s">
        <v>1140</v>
      </c>
      <c r="I54" s="798" t="s">
        <v>590</v>
      </c>
      <c r="J54" s="821" t="s">
        <v>1141</v>
      </c>
      <c r="K54" s="802" t="s">
        <v>590</v>
      </c>
      <c r="L54" s="805" t="s">
        <v>1142</v>
      </c>
      <c r="M54">
        <f t="shared" si="1"/>
        <v>30</v>
      </c>
      <c r="P54" s="146" t="s">
        <v>1143</v>
      </c>
    </row>
    <row r="55" spans="1:16" ht="15" customHeight="1">
      <c r="A55" s="800" t="s">
        <v>590</v>
      </c>
      <c r="B55" s="801" t="s">
        <v>1144</v>
      </c>
      <c r="C55" s="798" t="s">
        <v>590</v>
      </c>
      <c r="D55" s="826" t="s">
        <v>553</v>
      </c>
      <c r="E55" s="802" t="s">
        <v>590</v>
      </c>
      <c r="F55" s="803" t="s">
        <v>1145</v>
      </c>
      <c r="G55" s="804" t="s">
        <v>590</v>
      </c>
      <c r="H55" s="801" t="s">
        <v>1146</v>
      </c>
      <c r="I55" s="802" t="s">
        <v>590</v>
      </c>
      <c r="J55" s="801" t="s">
        <v>1147</v>
      </c>
      <c r="K55" s="798" t="s">
        <v>590</v>
      </c>
      <c r="L55" s="805" t="s">
        <v>1142</v>
      </c>
      <c r="M55">
        <f t="shared" si="1"/>
        <v>31</v>
      </c>
      <c r="P55" s="146" t="s">
        <v>1148</v>
      </c>
    </row>
    <row r="56" spans="1:16" ht="15" customHeight="1">
      <c r="A56" s="800" t="s">
        <v>590</v>
      </c>
      <c r="B56" s="801" t="s">
        <v>1149</v>
      </c>
      <c r="C56" s="802" t="s">
        <v>590</v>
      </c>
      <c r="D56" s="824" t="s">
        <v>1150</v>
      </c>
      <c r="E56" s="798" t="s">
        <v>590</v>
      </c>
      <c r="F56" s="799" t="s">
        <v>1151</v>
      </c>
      <c r="G56" s="823" t="s">
        <v>590</v>
      </c>
      <c r="H56" s="821" t="s">
        <v>1152</v>
      </c>
      <c r="I56" s="802" t="s">
        <v>590</v>
      </c>
      <c r="J56" s="801" t="s">
        <v>1153</v>
      </c>
      <c r="K56" s="802" t="s">
        <v>590</v>
      </c>
      <c r="L56" s="805" t="s">
        <v>1154</v>
      </c>
      <c r="M56">
        <f t="shared" si="1"/>
        <v>32</v>
      </c>
      <c r="P56" s="146" t="s">
        <v>1155</v>
      </c>
    </row>
    <row r="57" spans="1:16" ht="15" customHeight="1">
      <c r="A57" s="797" t="s">
        <v>590</v>
      </c>
      <c r="B57" s="821" t="s">
        <v>523</v>
      </c>
      <c r="C57" s="798" t="s">
        <v>590</v>
      </c>
      <c r="D57" s="826" t="s">
        <v>1156</v>
      </c>
      <c r="E57" s="802" t="s">
        <v>590</v>
      </c>
      <c r="F57" s="803" t="s">
        <v>1004</v>
      </c>
      <c r="G57" s="804" t="s">
        <v>590</v>
      </c>
      <c r="H57" s="801" t="s">
        <v>1157</v>
      </c>
      <c r="I57" s="798" t="s">
        <v>590</v>
      </c>
      <c r="J57" s="821" t="s">
        <v>1158</v>
      </c>
      <c r="K57" s="798" t="s">
        <v>590</v>
      </c>
      <c r="L57" s="805" t="s">
        <v>1159</v>
      </c>
      <c r="M57">
        <f t="shared" si="1"/>
        <v>33</v>
      </c>
      <c r="P57" s="146" t="s">
        <v>1160</v>
      </c>
    </row>
    <row r="58" spans="1:16" ht="15" customHeight="1">
      <c r="A58" s="800" t="s">
        <v>590</v>
      </c>
      <c r="B58" s="801" t="s">
        <v>525</v>
      </c>
      <c r="C58" s="802" t="s">
        <v>590</v>
      </c>
      <c r="D58" s="801" t="s">
        <v>1161</v>
      </c>
      <c r="E58" s="798" t="s">
        <v>590</v>
      </c>
      <c r="F58" s="799" t="s">
        <v>984</v>
      </c>
      <c r="G58" s="804" t="s">
        <v>590</v>
      </c>
      <c r="H58" s="801" t="s">
        <v>1162</v>
      </c>
      <c r="I58" s="802" t="s">
        <v>590</v>
      </c>
      <c r="J58" s="801" t="s">
        <v>1163</v>
      </c>
      <c r="L58" s="179"/>
      <c r="M58">
        <f t="shared" si="1"/>
        <v>34</v>
      </c>
      <c r="P58" s="146" t="s">
        <v>1164</v>
      </c>
    </row>
    <row r="59" spans="1:16" ht="15" customHeight="1">
      <c r="A59" s="797" t="s">
        <v>590</v>
      </c>
      <c r="B59" s="821" t="s">
        <v>1165</v>
      </c>
      <c r="C59" s="798" t="s">
        <v>590</v>
      </c>
      <c r="D59" s="821" t="s">
        <v>1166</v>
      </c>
      <c r="E59" s="802" t="s">
        <v>590</v>
      </c>
      <c r="F59" s="803" t="s">
        <v>1167</v>
      </c>
      <c r="G59" s="823" t="s">
        <v>590</v>
      </c>
      <c r="H59" s="821" t="s">
        <v>1168</v>
      </c>
      <c r="I59" s="798" t="s">
        <v>590</v>
      </c>
      <c r="J59" s="821" t="s">
        <v>1169</v>
      </c>
      <c r="L59" s="179"/>
      <c r="M59">
        <f t="shared" si="1"/>
        <v>35</v>
      </c>
      <c r="P59" s="146" t="s">
        <v>1170</v>
      </c>
    </row>
    <row r="60" spans="1:16" ht="15" customHeight="1">
      <c r="A60" s="800" t="s">
        <v>590</v>
      </c>
      <c r="B60" s="801" t="s">
        <v>527</v>
      </c>
      <c r="C60" s="802" t="s">
        <v>590</v>
      </c>
      <c r="D60" s="801" t="s">
        <v>1171</v>
      </c>
      <c r="E60" s="802" t="s">
        <v>590</v>
      </c>
      <c r="F60" s="803" t="s">
        <v>1172</v>
      </c>
      <c r="G60" s="804" t="s">
        <v>590</v>
      </c>
      <c r="H60" s="801" t="s">
        <v>1168</v>
      </c>
      <c r="I60" s="802" t="s">
        <v>590</v>
      </c>
      <c r="J60" s="831" t="s">
        <v>1173</v>
      </c>
      <c r="L60" s="179"/>
      <c r="M60">
        <f t="shared" si="1"/>
        <v>36</v>
      </c>
      <c r="P60" s="146" t="s">
        <v>1174</v>
      </c>
    </row>
    <row r="61" spans="1:16" ht="18.75" customHeight="1">
      <c r="A61" s="832" t="s">
        <v>590</v>
      </c>
      <c r="B61" s="806" t="s">
        <v>1175</v>
      </c>
      <c r="C61" s="793" t="s">
        <v>590</v>
      </c>
      <c r="D61" s="792" t="s">
        <v>1176</v>
      </c>
      <c r="E61" s="833" t="s">
        <v>590</v>
      </c>
      <c r="F61" s="834" t="s">
        <v>1177</v>
      </c>
      <c r="G61" s="807" t="s">
        <v>590</v>
      </c>
      <c r="H61" s="806" t="s">
        <v>1178</v>
      </c>
      <c r="I61" s="833" t="s">
        <v>590</v>
      </c>
      <c r="J61" s="806" t="s">
        <v>1179</v>
      </c>
      <c r="K61" s="638"/>
      <c r="L61" s="480"/>
      <c r="M61">
        <f t="shared" si="1"/>
        <v>37</v>
      </c>
      <c r="P61" s="146" t="s">
        <v>1180</v>
      </c>
    </row>
    <row r="62" spans="1:16" ht="26.25" customHeight="1">
      <c r="A62" s="1321" t="s">
        <v>1181</v>
      </c>
      <c r="B62" s="1321"/>
      <c r="C62" s="1321"/>
      <c r="D62" s="1321"/>
      <c r="E62" s="1321"/>
      <c r="F62" s="1321"/>
      <c r="G62" s="1321"/>
      <c r="H62" s="1321"/>
      <c r="I62" s="1321"/>
      <c r="J62" s="1321"/>
      <c r="K62" s="1321"/>
      <c r="L62" s="1321"/>
      <c r="M62">
        <f t="shared" si="1"/>
        <v>38</v>
      </c>
      <c r="P62" s="146" t="s">
        <v>1182</v>
      </c>
    </row>
    <row r="63" spans="1:16" ht="27.75" customHeight="1">
      <c r="A63" s="1321" t="s">
        <v>1183</v>
      </c>
      <c r="B63" s="1321"/>
      <c r="C63" s="1321"/>
      <c r="D63" s="1321"/>
      <c r="E63" s="1321"/>
      <c r="F63" s="1321"/>
      <c r="G63" s="1321"/>
      <c r="H63" s="1321"/>
      <c r="I63" s="1321"/>
      <c r="J63" s="1321"/>
      <c r="K63" s="1321"/>
      <c r="L63" s="1321"/>
      <c r="M63">
        <f t="shared" si="1"/>
        <v>39</v>
      </c>
      <c r="P63" s="146" t="s">
        <v>1184</v>
      </c>
    </row>
    <row r="64" spans="1:16" ht="1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P64" s="146" t="s">
        <v>1185</v>
      </c>
    </row>
    <row r="65" spans="1:16" ht="18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835"/>
      <c r="L65" s="836"/>
      <c r="P65" s="146" t="s">
        <v>1186</v>
      </c>
    </row>
    <row r="66" spans="1:16" ht="24.75" customHeight="1">
      <c r="P66" s="146" t="s">
        <v>1187</v>
      </c>
    </row>
    <row r="67" spans="1:16" ht="21" customHeight="1">
      <c r="P67" s="146" t="s">
        <v>1188</v>
      </c>
    </row>
    <row r="68" spans="1:16">
      <c r="P68" s="146" t="s">
        <v>1189</v>
      </c>
    </row>
    <row r="69" spans="1:16">
      <c r="P69" s="146" t="s">
        <v>1190</v>
      </c>
    </row>
    <row r="70" spans="1:16">
      <c r="P70" s="146" t="s">
        <v>1191</v>
      </c>
    </row>
    <row r="71" spans="1:16">
      <c r="P71" s="146" t="s">
        <v>1192</v>
      </c>
    </row>
  </sheetData>
  <mergeCells count="22">
    <mergeCell ref="A62:L62"/>
    <mergeCell ref="A63:L63"/>
    <mergeCell ref="A19:L19"/>
    <mergeCell ref="K24:L25"/>
    <mergeCell ref="A27:F27"/>
    <mergeCell ref="G27:L27"/>
    <mergeCell ref="A29:L29"/>
    <mergeCell ref="A5:J5"/>
    <mergeCell ref="A7:L7"/>
    <mergeCell ref="A10:L10"/>
    <mergeCell ref="A15:L15"/>
    <mergeCell ref="A17:F17"/>
    <mergeCell ref="G17:L17"/>
    <mergeCell ref="A1:L1"/>
    <mergeCell ref="A2:L2"/>
    <mergeCell ref="A3:L3"/>
    <mergeCell ref="A4:B4"/>
    <mergeCell ref="C4:D4"/>
    <mergeCell ref="E4:F4"/>
    <mergeCell ref="G4:H4"/>
    <mergeCell ref="I4:J4"/>
    <mergeCell ref="K4:L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67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72"/>
  <sheetViews>
    <sheetView zoomScale="80" zoomScaleNormal="80" workbookViewId="0">
      <selection activeCell="V43" sqref="V43"/>
    </sheetView>
  </sheetViews>
  <sheetFormatPr defaultRowHeight="15"/>
  <cols>
    <col min="1" max="1" width="21.7109375"/>
    <col min="2" max="2" width="6" customWidth="1"/>
    <col min="3" max="3" width="6.42578125"/>
    <col min="4" max="4" width="17.42578125"/>
    <col min="5" max="5" width="21.140625"/>
    <col min="6" max="6" width="5.85546875" customWidth="1"/>
    <col min="7" max="7" width="6.140625"/>
    <col min="8" max="8" width="17"/>
    <col min="9" max="9" width="20.42578125"/>
    <col min="10" max="10" width="5.5703125" customWidth="1"/>
    <col min="11" max="11" width="7"/>
    <col min="12" max="12" width="16.7109375"/>
    <col min="13" max="13" width="24.5703125"/>
    <col min="14" max="14" width="5.5703125" customWidth="1"/>
    <col min="15" max="15" width="6.5703125"/>
    <col min="16" max="16" width="16.42578125"/>
    <col min="17" max="1001" width="8.5703125"/>
  </cols>
  <sheetData>
    <row r="1" spans="1:16" ht="56.25" customHeight="1">
      <c r="A1" s="1324" t="s">
        <v>0</v>
      </c>
      <c r="B1" s="1324"/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4"/>
      <c r="N1" s="1324"/>
      <c r="O1" s="1324"/>
      <c r="P1" s="1324"/>
    </row>
    <row r="2" spans="1:16" ht="59.25" customHeight="1">
      <c r="A2" s="1325" t="s">
        <v>1362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</row>
    <row r="3" spans="1:16" ht="30.75" customHeight="1" thickBot="1">
      <c r="A3" s="1326" t="s">
        <v>1377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</row>
    <row r="4" spans="1:16" ht="24.75" customHeight="1" thickBot="1">
      <c r="A4" s="1002" t="s">
        <v>2</v>
      </c>
      <c r="B4" s="1327" t="s">
        <v>3</v>
      </c>
      <c r="C4" s="1327"/>
      <c r="D4" s="1327"/>
      <c r="E4" s="1002" t="s">
        <v>2</v>
      </c>
      <c r="F4" s="1327" t="s">
        <v>3</v>
      </c>
      <c r="G4" s="1327"/>
      <c r="H4" s="1327"/>
      <c r="I4" s="1002" t="s">
        <v>2</v>
      </c>
      <c r="J4" s="1327" t="s">
        <v>3</v>
      </c>
      <c r="K4" s="1327"/>
      <c r="L4" s="1327"/>
      <c r="M4" s="1002" t="s">
        <v>2</v>
      </c>
      <c r="N4" s="1327" t="s">
        <v>3</v>
      </c>
      <c r="O4" s="1327"/>
      <c r="P4" s="1327"/>
    </row>
    <row r="5" spans="1:16" ht="34.5" customHeight="1" thickBot="1">
      <c r="A5" s="1334" t="s">
        <v>1376</v>
      </c>
      <c r="B5" s="1334"/>
      <c r="C5" s="1334"/>
      <c r="D5" s="1334"/>
      <c r="E5" s="1334"/>
      <c r="F5" s="1334"/>
      <c r="G5" s="1334"/>
      <c r="H5" s="1334"/>
      <c r="I5" s="1334"/>
      <c r="J5" s="1334"/>
      <c r="K5" s="1334"/>
      <c r="L5" s="1334"/>
      <c r="M5" s="1334"/>
      <c r="N5" s="1334"/>
      <c r="O5" s="1334"/>
      <c r="P5" s="1334"/>
    </row>
    <row r="6" spans="1:16" ht="19.5" customHeight="1">
      <c r="A6" s="854" t="s">
        <v>1193</v>
      </c>
      <c r="B6" s="855" t="s">
        <v>5</v>
      </c>
      <c r="C6" s="856">
        <v>0.3</v>
      </c>
      <c r="D6" s="857" t="s">
        <v>1194</v>
      </c>
      <c r="E6" s="858" t="s">
        <v>1195</v>
      </c>
      <c r="F6" s="855" t="s">
        <v>5</v>
      </c>
      <c r="G6" s="856">
        <v>1.2</v>
      </c>
      <c r="H6" s="857" t="s">
        <v>17</v>
      </c>
      <c r="I6" s="858" t="s">
        <v>1195</v>
      </c>
      <c r="J6" s="855" t="s">
        <v>5</v>
      </c>
      <c r="K6" s="856">
        <v>2.5</v>
      </c>
      <c r="L6" s="859" t="s">
        <v>17</v>
      </c>
      <c r="M6" s="860" t="s">
        <v>1196</v>
      </c>
      <c r="N6" s="855" t="s">
        <v>5</v>
      </c>
      <c r="O6" s="856">
        <v>5</v>
      </c>
      <c r="P6" s="861" t="s">
        <v>1197</v>
      </c>
    </row>
    <row r="7" spans="1:16" ht="18.75" customHeight="1">
      <c r="A7" s="862" t="s">
        <v>1195</v>
      </c>
      <c r="B7" s="863" t="s">
        <v>5</v>
      </c>
      <c r="C7" s="864">
        <v>0.5</v>
      </c>
      <c r="D7" s="865" t="s">
        <v>1194</v>
      </c>
      <c r="E7" s="866" t="s">
        <v>1195</v>
      </c>
      <c r="F7" s="867" t="s">
        <v>5</v>
      </c>
      <c r="G7" s="868">
        <v>1.5</v>
      </c>
      <c r="H7" s="869" t="s">
        <v>1198</v>
      </c>
      <c r="I7" s="870" t="s">
        <v>1195</v>
      </c>
      <c r="J7" s="867" t="s">
        <v>5</v>
      </c>
      <c r="K7" s="868">
        <v>3</v>
      </c>
      <c r="L7" s="869" t="s">
        <v>17</v>
      </c>
      <c r="M7" s="866" t="s">
        <v>1195</v>
      </c>
      <c r="N7" s="867" t="s">
        <v>5</v>
      </c>
      <c r="O7" s="868">
        <v>6</v>
      </c>
      <c r="P7" s="871" t="s">
        <v>17</v>
      </c>
    </row>
    <row r="8" spans="1:16" ht="18.75" customHeight="1">
      <c r="A8" s="862" t="s">
        <v>1193</v>
      </c>
      <c r="B8" s="863" t="s">
        <v>5</v>
      </c>
      <c r="C8" s="864">
        <v>0.8</v>
      </c>
      <c r="D8" s="865" t="s">
        <v>17</v>
      </c>
      <c r="E8" s="872" t="s">
        <v>1195</v>
      </c>
      <c r="F8" s="863" t="s">
        <v>5</v>
      </c>
      <c r="G8" s="864">
        <v>1.5</v>
      </c>
      <c r="H8" s="865" t="s">
        <v>17</v>
      </c>
      <c r="I8" s="870" t="s">
        <v>1196</v>
      </c>
      <c r="J8" s="867" t="s">
        <v>5</v>
      </c>
      <c r="K8" s="868">
        <v>3</v>
      </c>
      <c r="L8" s="873" t="s">
        <v>33</v>
      </c>
      <c r="M8" s="870" t="s">
        <v>1195</v>
      </c>
      <c r="N8" s="867" t="s">
        <v>5</v>
      </c>
      <c r="O8" s="868">
        <v>6</v>
      </c>
      <c r="P8" s="871" t="s">
        <v>1199</v>
      </c>
    </row>
    <row r="9" spans="1:16" ht="18.75" customHeight="1">
      <c r="A9" s="862" t="s">
        <v>1195</v>
      </c>
      <c r="B9" s="863" t="s">
        <v>5</v>
      </c>
      <c r="C9" s="864">
        <v>1</v>
      </c>
      <c r="D9" s="865" t="s">
        <v>17</v>
      </c>
      <c r="E9" s="872" t="s">
        <v>1195</v>
      </c>
      <c r="F9" s="863" t="s">
        <v>5</v>
      </c>
      <c r="G9" s="864">
        <v>1.6</v>
      </c>
      <c r="H9" s="865" t="s">
        <v>17</v>
      </c>
      <c r="I9" s="866" t="s">
        <v>1195</v>
      </c>
      <c r="J9" s="867" t="s">
        <v>5</v>
      </c>
      <c r="K9" s="868">
        <v>4</v>
      </c>
      <c r="L9" s="869" t="s">
        <v>17</v>
      </c>
      <c r="M9" s="866" t="s">
        <v>1195</v>
      </c>
      <c r="N9" s="867" t="s">
        <v>5</v>
      </c>
      <c r="O9" s="868">
        <v>8</v>
      </c>
      <c r="P9" s="871" t="s">
        <v>17</v>
      </c>
    </row>
    <row r="10" spans="1:16" ht="18.75" customHeight="1">
      <c r="A10" s="862" t="s">
        <v>1195</v>
      </c>
      <c r="B10" s="863" t="s">
        <v>5</v>
      </c>
      <c r="C10" s="864">
        <v>1</v>
      </c>
      <c r="D10" s="874" t="s">
        <v>1200</v>
      </c>
      <c r="E10" s="872" t="s">
        <v>1195</v>
      </c>
      <c r="F10" s="863" t="s">
        <v>5</v>
      </c>
      <c r="G10" s="875">
        <v>2</v>
      </c>
      <c r="H10" s="865" t="s">
        <v>17</v>
      </c>
      <c r="I10" s="872" t="s">
        <v>1195</v>
      </c>
      <c r="J10" s="863" t="s">
        <v>5</v>
      </c>
      <c r="K10" s="864">
        <v>4</v>
      </c>
      <c r="L10" s="865" t="s">
        <v>1199</v>
      </c>
      <c r="M10" s="872" t="s">
        <v>1195</v>
      </c>
      <c r="N10" s="863" t="s">
        <v>5</v>
      </c>
      <c r="O10" s="864">
        <v>8</v>
      </c>
      <c r="P10" s="876" t="s">
        <v>1201</v>
      </c>
    </row>
    <row r="11" spans="1:16" ht="18.75" customHeight="1">
      <c r="A11" s="862" t="s">
        <v>1196</v>
      </c>
      <c r="B11" s="863" t="s">
        <v>5</v>
      </c>
      <c r="C11" s="864">
        <v>1.2</v>
      </c>
      <c r="D11" s="874" t="s">
        <v>1194</v>
      </c>
      <c r="E11" s="872" t="s">
        <v>1196</v>
      </c>
      <c r="F11" s="863" t="s">
        <v>5</v>
      </c>
      <c r="G11" s="864">
        <v>2</v>
      </c>
      <c r="H11" s="874" t="s">
        <v>33</v>
      </c>
      <c r="I11" s="872" t="s">
        <v>1195</v>
      </c>
      <c r="J11" s="863" t="s">
        <v>5</v>
      </c>
      <c r="K11" s="864">
        <v>5</v>
      </c>
      <c r="L11" s="865" t="s">
        <v>17</v>
      </c>
      <c r="M11" s="872" t="s">
        <v>1195</v>
      </c>
      <c r="N11" s="863" t="s">
        <v>5</v>
      </c>
      <c r="O11" s="877">
        <v>10</v>
      </c>
      <c r="P11" s="878" t="s">
        <v>17</v>
      </c>
    </row>
    <row r="12" spans="1:16" ht="19.5" customHeight="1" thickBot="1">
      <c r="A12" s="879" t="s">
        <v>1195</v>
      </c>
      <c r="B12" s="880" t="s">
        <v>5</v>
      </c>
      <c r="C12" s="881">
        <v>1.2</v>
      </c>
      <c r="D12" s="882" t="s">
        <v>1202</v>
      </c>
      <c r="E12" s="883" t="s">
        <v>1195</v>
      </c>
      <c r="F12" s="880" t="s">
        <v>5</v>
      </c>
      <c r="G12" s="881">
        <v>2</v>
      </c>
      <c r="H12" s="884" t="s">
        <v>33</v>
      </c>
      <c r="I12" s="883" t="s">
        <v>1195</v>
      </c>
      <c r="J12" s="880" t="s">
        <v>5</v>
      </c>
      <c r="K12" s="881">
        <v>5</v>
      </c>
      <c r="L12" s="884" t="s">
        <v>1199</v>
      </c>
      <c r="M12" s="969"/>
      <c r="N12" s="969"/>
      <c r="O12" s="969"/>
      <c r="P12" s="970"/>
    </row>
    <row r="13" spans="1:16" ht="19.5" customHeight="1">
      <c r="A13" s="885" t="s">
        <v>1195</v>
      </c>
      <c r="B13" s="867" t="s">
        <v>5</v>
      </c>
      <c r="C13" s="886">
        <v>12</v>
      </c>
      <c r="D13" s="869" t="s">
        <v>17</v>
      </c>
      <c r="E13" s="866" t="s">
        <v>1195</v>
      </c>
      <c r="F13" s="867" t="s">
        <v>5</v>
      </c>
      <c r="G13" s="886">
        <v>20</v>
      </c>
      <c r="H13" s="869" t="s">
        <v>17</v>
      </c>
      <c r="I13" s="866" t="s">
        <v>1195</v>
      </c>
      <c r="J13" s="867" t="s">
        <v>5</v>
      </c>
      <c r="K13" s="886">
        <v>28</v>
      </c>
      <c r="L13" s="869" t="s">
        <v>36</v>
      </c>
      <c r="M13" s="866" t="s">
        <v>1195</v>
      </c>
      <c r="N13" s="867" t="s">
        <v>5</v>
      </c>
      <c r="O13" s="886">
        <v>50</v>
      </c>
      <c r="P13" s="871" t="s">
        <v>1203</v>
      </c>
    </row>
    <row r="14" spans="1:16" ht="18.75" customHeight="1">
      <c r="A14" s="862" t="s">
        <v>1195</v>
      </c>
      <c r="B14" s="863" t="s">
        <v>5</v>
      </c>
      <c r="C14" s="877">
        <v>12</v>
      </c>
      <c r="D14" s="865" t="s">
        <v>1203</v>
      </c>
      <c r="E14" s="872" t="s">
        <v>1195</v>
      </c>
      <c r="F14" s="863" t="s">
        <v>5</v>
      </c>
      <c r="G14" s="877">
        <v>20</v>
      </c>
      <c r="H14" s="865" t="s">
        <v>1203</v>
      </c>
      <c r="I14" s="872" t="s">
        <v>1195</v>
      </c>
      <c r="J14" s="863" t="s">
        <v>5</v>
      </c>
      <c r="K14" s="877">
        <v>30</v>
      </c>
      <c r="L14" s="865" t="s">
        <v>17</v>
      </c>
      <c r="M14" s="872" t="s">
        <v>1195</v>
      </c>
      <c r="N14" s="863" t="s">
        <v>5</v>
      </c>
      <c r="O14" s="877">
        <v>50</v>
      </c>
      <c r="P14" s="876" t="s">
        <v>1204</v>
      </c>
    </row>
    <row r="15" spans="1:16" ht="18.75" customHeight="1">
      <c r="A15" s="862" t="s">
        <v>1195</v>
      </c>
      <c r="B15" s="863" t="s">
        <v>5</v>
      </c>
      <c r="C15" s="877">
        <v>14</v>
      </c>
      <c r="D15" s="865" t="s">
        <v>17</v>
      </c>
      <c r="E15" s="872" t="s">
        <v>1195</v>
      </c>
      <c r="F15" s="863" t="s">
        <v>5</v>
      </c>
      <c r="G15" s="877">
        <v>20</v>
      </c>
      <c r="H15" s="865" t="s">
        <v>36</v>
      </c>
      <c r="I15" s="872" t="s">
        <v>1195</v>
      </c>
      <c r="J15" s="863" t="s">
        <v>5</v>
      </c>
      <c r="K15" s="877">
        <v>30</v>
      </c>
      <c r="L15" s="865" t="s">
        <v>1203</v>
      </c>
      <c r="M15" s="872" t="s">
        <v>1195</v>
      </c>
      <c r="N15" s="863" t="s">
        <v>5</v>
      </c>
      <c r="O15" s="877">
        <v>55</v>
      </c>
      <c r="P15" s="876" t="s">
        <v>1204</v>
      </c>
    </row>
    <row r="16" spans="1:16" ht="18.75" customHeight="1">
      <c r="A16" s="862" t="s">
        <v>1196</v>
      </c>
      <c r="B16" s="863" t="s">
        <v>5</v>
      </c>
      <c r="C16" s="877">
        <v>15</v>
      </c>
      <c r="D16" s="874" t="s">
        <v>1205</v>
      </c>
      <c r="E16" s="872" t="s">
        <v>1195</v>
      </c>
      <c r="F16" s="863" t="s">
        <v>5</v>
      </c>
      <c r="G16" s="877">
        <v>22</v>
      </c>
      <c r="H16" s="865" t="s">
        <v>17</v>
      </c>
      <c r="I16" s="872" t="s">
        <v>1195</v>
      </c>
      <c r="J16" s="863" t="s">
        <v>5</v>
      </c>
      <c r="K16" s="877">
        <v>32</v>
      </c>
      <c r="L16" s="865" t="s">
        <v>17</v>
      </c>
      <c r="M16" s="872" t="s">
        <v>1195</v>
      </c>
      <c r="N16" s="863" t="s">
        <v>5</v>
      </c>
      <c r="O16" s="877">
        <v>60</v>
      </c>
      <c r="P16" s="876" t="s">
        <v>17</v>
      </c>
    </row>
    <row r="17" spans="1:16" ht="18.75" customHeight="1">
      <c r="A17" s="862" t="s">
        <v>1195</v>
      </c>
      <c r="B17" s="863" t="s">
        <v>5</v>
      </c>
      <c r="C17" s="877">
        <v>15</v>
      </c>
      <c r="D17" s="874" t="s">
        <v>17</v>
      </c>
      <c r="E17" s="872" t="s">
        <v>1195</v>
      </c>
      <c r="F17" s="863" t="s">
        <v>5</v>
      </c>
      <c r="G17" s="877">
        <v>22</v>
      </c>
      <c r="H17" s="874" t="s">
        <v>1203</v>
      </c>
      <c r="I17" s="872" t="s">
        <v>1195</v>
      </c>
      <c r="J17" s="863" t="s">
        <v>5</v>
      </c>
      <c r="K17" s="877">
        <v>32</v>
      </c>
      <c r="L17" s="874" t="s">
        <v>1204</v>
      </c>
      <c r="M17" s="872" t="s">
        <v>1195</v>
      </c>
      <c r="N17" s="863" t="s">
        <v>5</v>
      </c>
      <c r="O17" s="877">
        <v>60</v>
      </c>
      <c r="P17" s="878" t="s">
        <v>1204</v>
      </c>
    </row>
    <row r="18" spans="1:16" ht="18.75" customHeight="1">
      <c r="A18" s="862" t="s">
        <v>1195</v>
      </c>
      <c r="B18" s="863" t="s">
        <v>5</v>
      </c>
      <c r="C18" s="877">
        <v>16</v>
      </c>
      <c r="D18" s="865" t="s">
        <v>17</v>
      </c>
      <c r="E18" s="872" t="s">
        <v>1195</v>
      </c>
      <c r="F18" s="863" t="s">
        <v>5</v>
      </c>
      <c r="G18" s="877">
        <v>22</v>
      </c>
      <c r="H18" s="874" t="s">
        <v>36</v>
      </c>
      <c r="I18" s="872" t="s">
        <v>1195</v>
      </c>
      <c r="J18" s="863" t="s">
        <v>5</v>
      </c>
      <c r="K18" s="877">
        <v>35</v>
      </c>
      <c r="L18" s="874" t="s">
        <v>17</v>
      </c>
      <c r="M18" s="872" t="s">
        <v>1195</v>
      </c>
      <c r="N18" s="863" t="s">
        <v>5</v>
      </c>
      <c r="O18" s="877">
        <v>60</v>
      </c>
      <c r="P18" s="878" t="s">
        <v>36</v>
      </c>
    </row>
    <row r="19" spans="1:16" ht="18.75" customHeight="1">
      <c r="A19" s="862" t="s">
        <v>1195</v>
      </c>
      <c r="B19" s="863" t="s">
        <v>5</v>
      </c>
      <c r="C19" s="877">
        <v>16</v>
      </c>
      <c r="D19" s="865" t="s">
        <v>1203</v>
      </c>
      <c r="E19" s="872" t="s">
        <v>1195</v>
      </c>
      <c r="F19" s="863" t="s">
        <v>5</v>
      </c>
      <c r="G19" s="877">
        <v>25</v>
      </c>
      <c r="H19" s="865" t="s">
        <v>17</v>
      </c>
      <c r="I19" s="872" t="s">
        <v>1195</v>
      </c>
      <c r="J19" s="863" t="s">
        <v>5</v>
      </c>
      <c r="K19" s="877">
        <v>35</v>
      </c>
      <c r="L19" s="865" t="s">
        <v>36</v>
      </c>
      <c r="M19" s="872" t="s">
        <v>1195</v>
      </c>
      <c r="N19" s="863" t="s">
        <v>5</v>
      </c>
      <c r="O19" s="877">
        <v>70</v>
      </c>
      <c r="P19" s="876" t="s">
        <v>17</v>
      </c>
    </row>
    <row r="20" spans="1:16" ht="18.75" customHeight="1">
      <c r="A20" s="862" t="s">
        <v>1195</v>
      </c>
      <c r="B20" s="863" t="s">
        <v>5</v>
      </c>
      <c r="C20" s="877">
        <v>16</v>
      </c>
      <c r="D20" s="874" t="s">
        <v>36</v>
      </c>
      <c r="E20" s="872" t="s">
        <v>1195</v>
      </c>
      <c r="F20" s="863" t="s">
        <v>5</v>
      </c>
      <c r="G20" s="877">
        <v>25</v>
      </c>
      <c r="H20" s="865" t="s">
        <v>1203</v>
      </c>
      <c r="I20" s="872" t="s">
        <v>1195</v>
      </c>
      <c r="J20" s="863" t="s">
        <v>5</v>
      </c>
      <c r="K20" s="877">
        <v>40</v>
      </c>
      <c r="L20" s="865" t="s">
        <v>17</v>
      </c>
      <c r="M20" s="872" t="s">
        <v>1195</v>
      </c>
      <c r="N20" s="863" t="s">
        <v>5</v>
      </c>
      <c r="O20" s="877">
        <v>80</v>
      </c>
      <c r="P20" s="876" t="s">
        <v>17</v>
      </c>
    </row>
    <row r="21" spans="1:16" ht="18.75" customHeight="1">
      <c r="A21" s="862" t="s">
        <v>1195</v>
      </c>
      <c r="B21" s="863" t="s">
        <v>5</v>
      </c>
      <c r="C21" s="941">
        <v>18</v>
      </c>
      <c r="D21" s="890" t="s">
        <v>17</v>
      </c>
      <c r="E21" s="872" t="s">
        <v>1195</v>
      </c>
      <c r="F21" s="863" t="s">
        <v>5</v>
      </c>
      <c r="G21" s="877">
        <v>25</v>
      </c>
      <c r="H21" s="865" t="s">
        <v>36</v>
      </c>
      <c r="I21" s="872" t="s">
        <v>1195</v>
      </c>
      <c r="J21" s="863" t="s">
        <v>5</v>
      </c>
      <c r="K21" s="877">
        <v>40</v>
      </c>
      <c r="L21" s="865" t="s">
        <v>1204</v>
      </c>
      <c r="M21" s="872" t="s">
        <v>1195</v>
      </c>
      <c r="N21" s="863" t="s">
        <v>5</v>
      </c>
      <c r="O21" s="877">
        <v>100</v>
      </c>
      <c r="P21" s="876" t="s">
        <v>1206</v>
      </c>
    </row>
    <row r="22" spans="1:16" ht="18.75" customHeight="1">
      <c r="A22" s="862" t="s">
        <v>1195</v>
      </c>
      <c r="B22" s="863" t="s">
        <v>5</v>
      </c>
      <c r="C22" s="886">
        <v>18</v>
      </c>
      <c r="D22" s="887" t="s">
        <v>1203</v>
      </c>
      <c r="E22" s="872" t="s">
        <v>1195</v>
      </c>
      <c r="F22" s="863" t="s">
        <v>5</v>
      </c>
      <c r="G22" s="877">
        <v>28</v>
      </c>
      <c r="H22" s="874" t="s">
        <v>17</v>
      </c>
      <c r="I22" s="872" t="s">
        <v>1195</v>
      </c>
      <c r="J22" s="863" t="s">
        <v>5</v>
      </c>
      <c r="K22" s="877">
        <v>40</v>
      </c>
      <c r="L22" s="874" t="s">
        <v>36</v>
      </c>
      <c r="M22" s="872"/>
      <c r="N22" s="863"/>
      <c r="O22" s="864"/>
      <c r="P22" s="878"/>
    </row>
    <row r="23" spans="1:16" ht="19.5" customHeight="1" thickBot="1">
      <c r="A23" s="879" t="s">
        <v>1195</v>
      </c>
      <c r="B23" s="880" t="s">
        <v>5</v>
      </c>
      <c r="C23" s="888">
        <v>18</v>
      </c>
      <c r="D23" s="884" t="s">
        <v>36</v>
      </c>
      <c r="E23" s="883" t="s">
        <v>1195</v>
      </c>
      <c r="F23" s="880" t="s">
        <v>5</v>
      </c>
      <c r="G23" s="888">
        <v>28</v>
      </c>
      <c r="H23" s="884" t="s">
        <v>1203</v>
      </c>
      <c r="I23" s="883" t="s">
        <v>1195</v>
      </c>
      <c r="J23" s="880" t="s">
        <v>5</v>
      </c>
      <c r="K23" s="888">
        <v>45</v>
      </c>
      <c r="L23" s="884" t="s">
        <v>1204</v>
      </c>
      <c r="M23" s="883"/>
      <c r="N23" s="880"/>
      <c r="O23" s="881"/>
      <c r="P23" s="889"/>
    </row>
    <row r="24" spans="1:16" ht="34.5" customHeight="1" thickBot="1">
      <c r="A24" s="1335" t="s">
        <v>1394</v>
      </c>
      <c r="B24" s="1336"/>
      <c r="C24" s="1336"/>
      <c r="D24" s="1336"/>
      <c r="E24" s="1336"/>
      <c r="F24" s="1336"/>
      <c r="G24" s="1336"/>
      <c r="H24" s="1336"/>
      <c r="I24" s="1336"/>
      <c r="J24" s="1336"/>
      <c r="K24" s="1336"/>
      <c r="L24" s="1336"/>
      <c r="M24" s="1336"/>
      <c r="N24" s="1336"/>
      <c r="O24" s="1336"/>
      <c r="P24" s="1336"/>
    </row>
    <row r="25" spans="1:16" ht="19.5" customHeight="1">
      <c r="A25" s="854" t="s">
        <v>1207</v>
      </c>
      <c r="B25" s="855" t="s">
        <v>5</v>
      </c>
      <c r="C25" s="856">
        <v>0.5</v>
      </c>
      <c r="D25" s="857" t="s">
        <v>1200</v>
      </c>
      <c r="E25" s="860" t="s">
        <v>1208</v>
      </c>
      <c r="F25" s="855" t="s">
        <v>5</v>
      </c>
      <c r="G25" s="860">
        <v>0.6</v>
      </c>
      <c r="H25" s="857" t="s">
        <v>1200</v>
      </c>
      <c r="I25" s="872" t="s">
        <v>1208</v>
      </c>
      <c r="J25" s="855" t="s">
        <v>5</v>
      </c>
      <c r="K25" s="971">
        <v>1</v>
      </c>
      <c r="L25" s="865" t="s">
        <v>1200</v>
      </c>
      <c r="M25" s="860" t="s">
        <v>1208</v>
      </c>
      <c r="N25" s="855" t="s">
        <v>5</v>
      </c>
      <c r="O25" s="856">
        <v>1.5</v>
      </c>
      <c r="P25" s="972" t="s">
        <v>1202</v>
      </c>
    </row>
    <row r="26" spans="1:16" ht="18.75" customHeight="1">
      <c r="A26" s="862" t="s">
        <v>1207</v>
      </c>
      <c r="B26" s="863" t="s">
        <v>5</v>
      </c>
      <c r="C26" s="864">
        <v>0.6</v>
      </c>
      <c r="D26" s="890" t="s">
        <v>1194</v>
      </c>
      <c r="E26" s="872" t="s">
        <v>1208</v>
      </c>
      <c r="F26" s="863" t="s">
        <v>5</v>
      </c>
      <c r="G26" s="864">
        <v>0.8</v>
      </c>
      <c r="H26" s="865" t="s">
        <v>1200</v>
      </c>
      <c r="I26" s="872" t="s">
        <v>1208</v>
      </c>
      <c r="J26" s="863" t="s">
        <v>5</v>
      </c>
      <c r="K26" s="973">
        <v>1.2</v>
      </c>
      <c r="L26" s="865" t="s">
        <v>1200</v>
      </c>
      <c r="M26" s="872" t="s">
        <v>1208</v>
      </c>
      <c r="N26" s="863" t="s">
        <v>5</v>
      </c>
      <c r="O26" s="864">
        <v>1.8</v>
      </c>
      <c r="P26" s="974" t="s">
        <v>1202</v>
      </c>
    </row>
    <row r="27" spans="1:16" ht="19.5" customHeight="1" thickBot="1">
      <c r="A27" s="975"/>
      <c r="B27" s="976"/>
      <c r="C27" s="976"/>
      <c r="D27" s="977"/>
      <c r="E27" s="891" t="s">
        <v>1208</v>
      </c>
      <c r="F27" s="892" t="s">
        <v>5</v>
      </c>
      <c r="G27" s="978">
        <v>1</v>
      </c>
      <c r="H27" s="979" t="s">
        <v>1194</v>
      </c>
      <c r="I27" s="891" t="s">
        <v>1208</v>
      </c>
      <c r="J27" s="892" t="s">
        <v>5</v>
      </c>
      <c r="K27" s="978">
        <v>1.2</v>
      </c>
      <c r="L27" s="979" t="s">
        <v>1202</v>
      </c>
      <c r="M27" s="891" t="s">
        <v>1208</v>
      </c>
      <c r="N27" s="892" t="s">
        <v>5</v>
      </c>
      <c r="O27" s="893">
        <v>3</v>
      </c>
      <c r="P27" s="894" t="s">
        <v>1198</v>
      </c>
    </row>
    <row r="28" spans="1:16" ht="19.5" customHeight="1">
      <c r="A28" s="854" t="s">
        <v>1209</v>
      </c>
      <c r="B28" s="855" t="s">
        <v>5</v>
      </c>
      <c r="C28" s="980">
        <v>12</v>
      </c>
      <c r="D28" s="895" t="s">
        <v>1202</v>
      </c>
      <c r="E28" s="860" t="s">
        <v>1210</v>
      </c>
      <c r="F28" s="855" t="s">
        <v>5</v>
      </c>
      <c r="G28" s="980">
        <v>20</v>
      </c>
      <c r="H28" s="895" t="s">
        <v>1211</v>
      </c>
      <c r="I28" s="860" t="s">
        <v>1210</v>
      </c>
      <c r="J28" s="855" t="s">
        <v>5</v>
      </c>
      <c r="K28" s="896">
        <v>45</v>
      </c>
      <c r="L28" s="895" t="s">
        <v>1211</v>
      </c>
      <c r="M28" s="981"/>
      <c r="N28" s="981"/>
      <c r="O28" s="981"/>
      <c r="P28" s="982"/>
    </row>
    <row r="29" spans="1:16" ht="19.5" customHeight="1" thickBot="1">
      <c r="A29" s="879" t="s">
        <v>1210</v>
      </c>
      <c r="B29" s="880" t="s">
        <v>5</v>
      </c>
      <c r="C29" s="983">
        <v>14</v>
      </c>
      <c r="D29" s="882" t="s">
        <v>1198</v>
      </c>
      <c r="E29" s="883" t="s">
        <v>1210</v>
      </c>
      <c r="F29" s="880" t="s">
        <v>5</v>
      </c>
      <c r="G29" s="983">
        <v>40</v>
      </c>
      <c r="H29" s="903" t="s">
        <v>1211</v>
      </c>
      <c r="I29" s="883" t="s">
        <v>1210</v>
      </c>
      <c r="J29" s="880" t="s">
        <v>5</v>
      </c>
      <c r="K29" s="888">
        <v>60</v>
      </c>
      <c r="L29" s="903" t="s">
        <v>1211</v>
      </c>
      <c r="M29" s="969"/>
      <c r="N29" s="969"/>
      <c r="O29" s="969"/>
      <c r="P29" s="970"/>
    </row>
    <row r="30" spans="1:16" ht="19.5" customHeight="1">
      <c r="A30" s="897" t="s">
        <v>1212</v>
      </c>
      <c r="B30" s="898" t="s">
        <v>5</v>
      </c>
      <c r="C30" s="984">
        <v>0.6</v>
      </c>
      <c r="D30" s="899" t="s">
        <v>1194</v>
      </c>
      <c r="E30" s="872" t="s">
        <v>1212</v>
      </c>
      <c r="F30" s="863" t="s">
        <v>5</v>
      </c>
      <c r="G30" s="973">
        <v>1</v>
      </c>
      <c r="H30" s="890" t="s">
        <v>1202</v>
      </c>
      <c r="I30" s="858" t="s">
        <v>1212</v>
      </c>
      <c r="J30" s="855" t="s">
        <v>5</v>
      </c>
      <c r="K30" s="896">
        <v>10</v>
      </c>
      <c r="L30" s="985" t="s">
        <v>1198</v>
      </c>
      <c r="M30" s="981"/>
      <c r="N30" s="774"/>
      <c r="O30" s="774"/>
      <c r="P30" s="986"/>
    </row>
    <row r="31" spans="1:16" ht="19.5" customHeight="1" thickBot="1">
      <c r="A31" s="879" t="s">
        <v>1212</v>
      </c>
      <c r="B31" s="880" t="s">
        <v>5</v>
      </c>
      <c r="C31" s="900">
        <v>0.8</v>
      </c>
      <c r="D31" s="901" t="s">
        <v>1202</v>
      </c>
      <c r="E31" s="883" t="s">
        <v>1212</v>
      </c>
      <c r="F31" s="880" t="s">
        <v>5</v>
      </c>
      <c r="G31" s="900">
        <v>1.2</v>
      </c>
      <c r="H31" s="882" t="s">
        <v>1198</v>
      </c>
      <c r="I31" s="902" t="s">
        <v>1212</v>
      </c>
      <c r="J31" s="880" t="s">
        <v>5</v>
      </c>
      <c r="K31" s="888">
        <v>10</v>
      </c>
      <c r="L31" s="903" t="s">
        <v>1213</v>
      </c>
      <c r="M31" s="969"/>
      <c r="N31" s="969"/>
      <c r="O31" s="969"/>
      <c r="P31" s="970"/>
    </row>
    <row r="32" spans="1:16" ht="19.5" customHeight="1" thickBot="1">
      <c r="A32" s="904" t="s">
        <v>1214</v>
      </c>
      <c r="B32" s="905" t="s">
        <v>5</v>
      </c>
      <c r="C32" s="906">
        <v>0.8</v>
      </c>
      <c r="D32" s="907" t="s">
        <v>1200</v>
      </c>
      <c r="E32" s="908" t="s">
        <v>1214</v>
      </c>
      <c r="F32" s="905" t="s">
        <v>5</v>
      </c>
      <c r="G32" s="906">
        <v>0.8</v>
      </c>
      <c r="H32" s="909" t="s">
        <v>1194</v>
      </c>
      <c r="I32" s="908" t="s">
        <v>1214</v>
      </c>
      <c r="J32" s="905" t="s">
        <v>5</v>
      </c>
      <c r="K32" s="910">
        <v>3.5</v>
      </c>
      <c r="L32" s="909" t="s">
        <v>1198</v>
      </c>
      <c r="M32" s="908" t="s">
        <v>1214</v>
      </c>
      <c r="N32" s="905" t="s">
        <v>5</v>
      </c>
      <c r="O32" s="906">
        <v>3.5</v>
      </c>
      <c r="P32" s="911" t="s">
        <v>1202</v>
      </c>
    </row>
    <row r="33" spans="1:16" ht="19.5" customHeight="1">
      <c r="A33" s="862" t="s">
        <v>1215</v>
      </c>
      <c r="B33" s="863" t="s">
        <v>5</v>
      </c>
      <c r="C33" s="864">
        <v>1</v>
      </c>
      <c r="D33" s="874" t="s">
        <v>1194</v>
      </c>
      <c r="E33" s="872" t="s">
        <v>1215</v>
      </c>
      <c r="F33" s="863" t="s">
        <v>5</v>
      </c>
      <c r="G33" s="864">
        <v>1.5</v>
      </c>
      <c r="H33" s="874" t="s">
        <v>1194</v>
      </c>
      <c r="I33" s="872" t="s">
        <v>1215</v>
      </c>
      <c r="J33" s="863" t="s">
        <v>5</v>
      </c>
      <c r="K33" s="864">
        <v>3.5</v>
      </c>
      <c r="L33" s="874" t="s">
        <v>17</v>
      </c>
      <c r="M33" s="872"/>
      <c r="N33" s="863"/>
      <c r="O33" s="864"/>
      <c r="P33" s="878"/>
    </row>
    <row r="34" spans="1:16" ht="19.5" customHeight="1" thickBot="1">
      <c r="A34" s="879" t="s">
        <v>1215</v>
      </c>
      <c r="B34" s="880" t="s">
        <v>5</v>
      </c>
      <c r="C34" s="881">
        <v>1.2</v>
      </c>
      <c r="D34" s="884" t="s">
        <v>1200</v>
      </c>
      <c r="E34" s="883" t="s">
        <v>1215</v>
      </c>
      <c r="F34" s="880" t="s">
        <v>5</v>
      </c>
      <c r="G34" s="881">
        <v>1.8</v>
      </c>
      <c r="H34" s="884" t="s">
        <v>1194</v>
      </c>
      <c r="I34" s="883" t="s">
        <v>1215</v>
      </c>
      <c r="J34" s="880" t="s">
        <v>5</v>
      </c>
      <c r="K34" s="881">
        <v>5</v>
      </c>
      <c r="L34" s="884" t="s">
        <v>17</v>
      </c>
      <c r="M34" s="891"/>
      <c r="N34" s="892"/>
      <c r="O34" s="912"/>
      <c r="P34" s="913"/>
    </row>
    <row r="35" spans="1:16" ht="72.75" customHeight="1" thickBot="1">
      <c r="A35" s="1337" t="s">
        <v>1216</v>
      </c>
      <c r="B35" s="1337"/>
      <c r="C35" s="1337"/>
      <c r="D35" s="1337"/>
      <c r="E35" s="1337"/>
      <c r="F35" s="1338" t="s">
        <v>1217</v>
      </c>
      <c r="G35" s="1338"/>
      <c r="H35" s="1338"/>
      <c r="I35" s="1338"/>
      <c r="J35" s="1338"/>
      <c r="K35" s="1338"/>
      <c r="L35" s="1338"/>
      <c r="M35" s="1338"/>
      <c r="N35" s="1338"/>
      <c r="O35" s="1338"/>
      <c r="P35" s="1338"/>
    </row>
    <row r="36" spans="1:16" ht="27.75" customHeight="1" thickBot="1">
      <c r="A36" s="1003" t="s">
        <v>2</v>
      </c>
      <c r="B36" s="1339" t="s">
        <v>3</v>
      </c>
      <c r="C36" s="1339"/>
      <c r="D36" s="1339"/>
      <c r="E36" s="1003" t="s">
        <v>2</v>
      </c>
      <c r="F36" s="1339" t="s">
        <v>3</v>
      </c>
      <c r="G36" s="1339"/>
      <c r="H36" s="1339"/>
      <c r="I36" s="1003" t="s">
        <v>2</v>
      </c>
      <c r="J36" s="1339" t="s">
        <v>3</v>
      </c>
      <c r="K36" s="1339"/>
      <c r="L36" s="1339"/>
      <c r="M36" s="1003" t="s">
        <v>2</v>
      </c>
      <c r="N36" s="1339" t="s">
        <v>3</v>
      </c>
      <c r="O36" s="1339"/>
      <c r="P36" s="1339"/>
    </row>
    <row r="37" spans="1:16" ht="19.5" customHeight="1">
      <c r="A37" s="862" t="s">
        <v>1195</v>
      </c>
      <c r="B37" s="863" t="s">
        <v>590</v>
      </c>
      <c r="C37" s="877">
        <v>8</v>
      </c>
      <c r="D37" s="914" t="s">
        <v>1218</v>
      </c>
      <c r="E37" s="860" t="s">
        <v>1195</v>
      </c>
      <c r="F37" s="855" t="s">
        <v>590</v>
      </c>
      <c r="G37" s="896">
        <v>30</v>
      </c>
      <c r="H37" s="915" t="s">
        <v>1219</v>
      </c>
      <c r="I37" s="858" t="s">
        <v>1195</v>
      </c>
      <c r="J37" s="855" t="s">
        <v>590</v>
      </c>
      <c r="K37" s="896">
        <v>75</v>
      </c>
      <c r="L37" s="916"/>
      <c r="M37" s="858" t="s">
        <v>1195</v>
      </c>
      <c r="N37" s="855" t="s">
        <v>590</v>
      </c>
      <c r="O37" s="896">
        <v>170</v>
      </c>
      <c r="P37" s="917"/>
    </row>
    <row r="38" spans="1:16" ht="18.75" customHeight="1">
      <c r="A38" s="862" t="s">
        <v>1195</v>
      </c>
      <c r="B38" s="863" t="s">
        <v>590</v>
      </c>
      <c r="C38" s="877">
        <v>10</v>
      </c>
      <c r="D38" s="914" t="s">
        <v>1220</v>
      </c>
      <c r="E38" s="866" t="s">
        <v>1196</v>
      </c>
      <c r="F38" s="867" t="s">
        <v>590</v>
      </c>
      <c r="G38" s="886">
        <v>32</v>
      </c>
      <c r="H38" s="915" t="s">
        <v>1219</v>
      </c>
      <c r="I38" s="870" t="s">
        <v>1195</v>
      </c>
      <c r="J38" s="867" t="s">
        <v>590</v>
      </c>
      <c r="K38" s="886">
        <v>80</v>
      </c>
      <c r="L38" s="918"/>
      <c r="M38" s="919" t="s">
        <v>1195</v>
      </c>
      <c r="N38" s="867" t="s">
        <v>590</v>
      </c>
      <c r="O38" s="886">
        <v>180</v>
      </c>
      <c r="P38" s="920"/>
    </row>
    <row r="39" spans="1:16" ht="18.75" customHeight="1">
      <c r="A39" s="862" t="s">
        <v>1195</v>
      </c>
      <c r="B39" s="863" t="s">
        <v>590</v>
      </c>
      <c r="C39" s="877">
        <v>12</v>
      </c>
      <c r="D39" s="914" t="s">
        <v>1221</v>
      </c>
      <c r="E39" s="872" t="s">
        <v>1195</v>
      </c>
      <c r="F39" s="863" t="s">
        <v>590</v>
      </c>
      <c r="G39" s="877">
        <v>35</v>
      </c>
      <c r="H39" s="915" t="s">
        <v>1219</v>
      </c>
      <c r="I39" s="866" t="s">
        <v>1195</v>
      </c>
      <c r="J39" s="867" t="s">
        <v>590</v>
      </c>
      <c r="K39" s="886">
        <v>85</v>
      </c>
      <c r="L39" s="918"/>
      <c r="M39" s="870" t="s">
        <v>1195</v>
      </c>
      <c r="N39" s="867" t="s">
        <v>590</v>
      </c>
      <c r="O39" s="886">
        <v>190</v>
      </c>
      <c r="P39" s="920"/>
    </row>
    <row r="40" spans="1:16" ht="18.75" customHeight="1">
      <c r="A40" s="862" t="s">
        <v>1196</v>
      </c>
      <c r="B40" s="863" t="s">
        <v>590</v>
      </c>
      <c r="C40" s="877">
        <v>14</v>
      </c>
      <c r="D40" s="914" t="s">
        <v>1222</v>
      </c>
      <c r="E40" s="872" t="s">
        <v>1196</v>
      </c>
      <c r="F40" s="863" t="s">
        <v>590</v>
      </c>
      <c r="G40" s="877">
        <v>38</v>
      </c>
      <c r="H40" s="915" t="s">
        <v>1219</v>
      </c>
      <c r="I40" s="921" t="s">
        <v>1195</v>
      </c>
      <c r="J40" s="863" t="s">
        <v>590</v>
      </c>
      <c r="K40" s="877">
        <v>90</v>
      </c>
      <c r="L40" s="922"/>
      <c r="M40" s="866" t="s">
        <v>1195</v>
      </c>
      <c r="N40" s="867" t="s">
        <v>590</v>
      </c>
      <c r="O40" s="886">
        <v>200</v>
      </c>
      <c r="P40" s="923"/>
    </row>
    <row r="41" spans="1:16" ht="18.75" customHeight="1">
      <c r="A41" s="862" t="s">
        <v>1193</v>
      </c>
      <c r="B41" s="863" t="s">
        <v>590</v>
      </c>
      <c r="C41" s="877">
        <v>15</v>
      </c>
      <c r="D41" s="914" t="s">
        <v>1223</v>
      </c>
      <c r="E41" s="872" t="s">
        <v>1195</v>
      </c>
      <c r="F41" s="863" t="s">
        <v>590</v>
      </c>
      <c r="G41" s="877">
        <v>40</v>
      </c>
      <c r="H41" s="915" t="s">
        <v>1219</v>
      </c>
      <c r="I41" s="872" t="s">
        <v>1195</v>
      </c>
      <c r="J41" s="863" t="s">
        <v>590</v>
      </c>
      <c r="K41" s="877">
        <v>100</v>
      </c>
      <c r="L41" s="922"/>
      <c r="M41" s="872" t="s">
        <v>1195</v>
      </c>
      <c r="N41" s="863" t="s">
        <v>590</v>
      </c>
      <c r="O41" s="877">
        <v>210</v>
      </c>
      <c r="P41" s="924"/>
    </row>
    <row r="42" spans="1:16" ht="18.75" customHeight="1">
      <c r="A42" s="885" t="s">
        <v>1195</v>
      </c>
      <c r="B42" s="863" t="s">
        <v>590</v>
      </c>
      <c r="C42" s="877">
        <v>16</v>
      </c>
      <c r="D42" s="925" t="s">
        <v>1224</v>
      </c>
      <c r="E42" s="872" t="s">
        <v>1195</v>
      </c>
      <c r="F42" s="863" t="s">
        <v>590</v>
      </c>
      <c r="G42" s="877">
        <v>42</v>
      </c>
      <c r="H42" s="915" t="s">
        <v>1219</v>
      </c>
      <c r="I42" s="872" t="s">
        <v>1195</v>
      </c>
      <c r="J42" s="863" t="s">
        <v>590</v>
      </c>
      <c r="K42" s="877">
        <v>110</v>
      </c>
      <c r="L42" s="915" t="s">
        <v>1219</v>
      </c>
      <c r="M42" s="872" t="s">
        <v>1195</v>
      </c>
      <c r="N42" s="863" t="s">
        <v>590</v>
      </c>
      <c r="O42" s="877">
        <v>220</v>
      </c>
      <c r="P42" s="924"/>
    </row>
    <row r="43" spans="1:16" ht="18.75" customHeight="1">
      <c r="A43" s="862" t="s">
        <v>1193</v>
      </c>
      <c r="B43" s="863" t="s">
        <v>590</v>
      </c>
      <c r="C43" s="877">
        <v>18</v>
      </c>
      <c r="D43" s="926" t="s">
        <v>1225</v>
      </c>
      <c r="E43" s="872" t="s">
        <v>1195</v>
      </c>
      <c r="F43" s="863" t="s">
        <v>590</v>
      </c>
      <c r="G43" s="877">
        <v>45</v>
      </c>
      <c r="H43" s="915" t="s">
        <v>1219</v>
      </c>
      <c r="I43" s="872" t="s">
        <v>1195</v>
      </c>
      <c r="J43" s="863" t="s">
        <v>590</v>
      </c>
      <c r="K43" s="927">
        <v>120</v>
      </c>
      <c r="L43" s="915" t="s">
        <v>1219</v>
      </c>
      <c r="M43" s="872" t="s">
        <v>1195</v>
      </c>
      <c r="N43" s="863" t="s">
        <v>590</v>
      </c>
      <c r="O43" s="877">
        <v>230</v>
      </c>
      <c r="P43" s="924"/>
    </row>
    <row r="44" spans="1:16" ht="18.75" customHeight="1">
      <c r="A44" s="885" t="s">
        <v>1195</v>
      </c>
      <c r="B44" s="863" t="s">
        <v>590</v>
      </c>
      <c r="C44" s="877">
        <v>20</v>
      </c>
      <c r="D44" s="926" t="s">
        <v>1226</v>
      </c>
      <c r="E44" s="872" t="s">
        <v>1195</v>
      </c>
      <c r="F44" s="863" t="s">
        <v>590</v>
      </c>
      <c r="G44" s="877">
        <v>50</v>
      </c>
      <c r="H44" s="915" t="s">
        <v>1219</v>
      </c>
      <c r="I44" s="872" t="s">
        <v>1195</v>
      </c>
      <c r="J44" s="863" t="s">
        <v>590</v>
      </c>
      <c r="K44" s="877">
        <v>140</v>
      </c>
      <c r="L44" s="915" t="s">
        <v>1219</v>
      </c>
      <c r="M44" s="872" t="s">
        <v>1195</v>
      </c>
      <c r="N44" s="863" t="s">
        <v>590</v>
      </c>
      <c r="O44" s="877">
        <v>235</v>
      </c>
      <c r="P44" s="924"/>
    </row>
    <row r="45" spans="1:16" ht="18.75" customHeight="1">
      <c r="A45" s="862" t="s">
        <v>1193</v>
      </c>
      <c r="B45" s="863" t="s">
        <v>590</v>
      </c>
      <c r="C45" s="877">
        <v>22</v>
      </c>
      <c r="D45" s="928" t="s">
        <v>1219</v>
      </c>
      <c r="E45" s="872" t="s">
        <v>1195</v>
      </c>
      <c r="F45" s="863" t="s">
        <v>590</v>
      </c>
      <c r="G45" s="877">
        <v>55</v>
      </c>
      <c r="H45" s="915" t="s">
        <v>1219</v>
      </c>
      <c r="I45" s="872" t="s">
        <v>1195</v>
      </c>
      <c r="J45" s="863" t="s">
        <v>590</v>
      </c>
      <c r="K45" s="877">
        <v>145</v>
      </c>
      <c r="L45" s="915" t="s">
        <v>1219</v>
      </c>
      <c r="M45" s="872" t="s">
        <v>1195</v>
      </c>
      <c r="N45" s="863" t="s">
        <v>590</v>
      </c>
      <c r="O45" s="877">
        <v>240</v>
      </c>
      <c r="P45" s="924"/>
    </row>
    <row r="46" spans="1:16" ht="18.75" customHeight="1">
      <c r="A46" s="862" t="s">
        <v>1193</v>
      </c>
      <c r="B46" s="863" t="s">
        <v>590</v>
      </c>
      <c r="C46" s="877">
        <v>24</v>
      </c>
      <c r="D46" s="926"/>
      <c r="E46" s="872" t="s">
        <v>1195</v>
      </c>
      <c r="F46" s="863" t="s">
        <v>590</v>
      </c>
      <c r="G46" s="877">
        <v>60</v>
      </c>
      <c r="H46" s="915" t="s">
        <v>1219</v>
      </c>
      <c r="I46" s="872" t="s">
        <v>1195</v>
      </c>
      <c r="J46" s="863" t="s">
        <v>590</v>
      </c>
      <c r="K46" s="877">
        <v>150</v>
      </c>
      <c r="L46" s="922"/>
      <c r="M46" s="872" t="s">
        <v>1195</v>
      </c>
      <c r="N46" s="863" t="s">
        <v>590</v>
      </c>
      <c r="O46" s="877">
        <v>250</v>
      </c>
      <c r="P46" s="924"/>
    </row>
    <row r="47" spans="1:16" ht="18.75" customHeight="1">
      <c r="A47" s="885" t="s">
        <v>1195</v>
      </c>
      <c r="B47" s="863" t="s">
        <v>590</v>
      </c>
      <c r="C47" s="877">
        <v>25</v>
      </c>
      <c r="D47" s="929" t="s">
        <v>1219</v>
      </c>
      <c r="E47" s="872" t="s">
        <v>1195</v>
      </c>
      <c r="F47" s="863" t="s">
        <v>590</v>
      </c>
      <c r="G47" s="877">
        <v>65</v>
      </c>
      <c r="H47" s="915" t="s">
        <v>1219</v>
      </c>
      <c r="I47" s="872" t="s">
        <v>1195</v>
      </c>
      <c r="J47" s="863" t="s">
        <v>590</v>
      </c>
      <c r="K47" s="877">
        <v>155</v>
      </c>
      <c r="L47" s="922"/>
      <c r="M47" s="872" t="s">
        <v>1195</v>
      </c>
      <c r="N47" s="863" t="s">
        <v>590</v>
      </c>
      <c r="O47" s="877">
        <v>260</v>
      </c>
      <c r="P47" s="924" t="s">
        <v>1219</v>
      </c>
    </row>
    <row r="48" spans="1:16" ht="19.5" customHeight="1" thickBot="1">
      <c r="A48" s="879" t="s">
        <v>1193</v>
      </c>
      <c r="B48" s="880" t="s">
        <v>590</v>
      </c>
      <c r="C48" s="888">
        <v>28</v>
      </c>
      <c r="D48" s="930" t="s">
        <v>1219</v>
      </c>
      <c r="E48" s="883" t="s">
        <v>1195</v>
      </c>
      <c r="F48" s="880" t="s">
        <v>590</v>
      </c>
      <c r="G48" s="888">
        <v>70</v>
      </c>
      <c r="H48" s="931"/>
      <c r="I48" s="902" t="s">
        <v>1195</v>
      </c>
      <c r="J48" s="880" t="s">
        <v>590</v>
      </c>
      <c r="K48" s="888">
        <v>160</v>
      </c>
      <c r="L48" s="932"/>
      <c r="M48" s="883" t="s">
        <v>1195</v>
      </c>
      <c r="N48" s="880" t="s">
        <v>590</v>
      </c>
      <c r="O48" s="888">
        <v>300</v>
      </c>
      <c r="P48" s="933"/>
    </row>
    <row r="49" spans="1:16" ht="24.75" customHeight="1" thickBot="1">
      <c r="A49" s="1328" t="s">
        <v>1386</v>
      </c>
      <c r="B49" s="1329"/>
      <c r="C49" s="1329"/>
      <c r="D49" s="1329"/>
      <c r="E49" s="1329"/>
      <c r="F49" s="1329"/>
      <c r="G49" s="1329"/>
      <c r="H49" s="1329"/>
      <c r="I49" s="1329"/>
      <c r="J49" s="1329"/>
      <c r="K49" s="1329"/>
      <c r="L49" s="1329"/>
      <c r="M49" s="1329"/>
      <c r="N49" s="1329"/>
      <c r="O49" s="1329"/>
      <c r="P49" s="1329"/>
    </row>
    <row r="50" spans="1:16" ht="19.5" customHeight="1">
      <c r="A50" s="934" t="s">
        <v>1208</v>
      </c>
      <c r="B50" s="855" t="s">
        <v>590</v>
      </c>
      <c r="C50" s="987">
        <v>16</v>
      </c>
      <c r="D50" s="935"/>
      <c r="E50" s="858" t="s">
        <v>1208</v>
      </c>
      <c r="F50" s="855" t="s">
        <v>590</v>
      </c>
      <c r="G50" s="896">
        <v>45</v>
      </c>
      <c r="H50" s="936"/>
      <c r="I50" s="860" t="s">
        <v>1208</v>
      </c>
      <c r="J50" s="855" t="s">
        <v>590</v>
      </c>
      <c r="K50" s="896">
        <v>65</v>
      </c>
      <c r="L50" s="936"/>
      <c r="M50" s="860" t="s">
        <v>1212</v>
      </c>
      <c r="N50" s="855" t="s">
        <v>590</v>
      </c>
      <c r="O50" s="896">
        <v>25</v>
      </c>
      <c r="P50" s="937"/>
    </row>
    <row r="51" spans="1:16" ht="19.5" hidden="1" customHeight="1">
      <c r="A51" s="938" t="s">
        <v>1208</v>
      </c>
      <c r="B51" s="863" t="s">
        <v>590</v>
      </c>
      <c r="C51" s="941">
        <v>18</v>
      </c>
      <c r="D51" s="939"/>
      <c r="E51" s="872" t="s">
        <v>1208</v>
      </c>
      <c r="F51" s="863" t="s">
        <v>590</v>
      </c>
      <c r="G51" s="877">
        <v>50</v>
      </c>
      <c r="H51" s="940"/>
      <c r="I51" s="872" t="s">
        <v>1208</v>
      </c>
      <c r="J51" s="863" t="s">
        <v>590</v>
      </c>
      <c r="K51" s="877">
        <v>70</v>
      </c>
      <c r="L51" s="940"/>
      <c r="M51" s="872" t="s">
        <v>1212</v>
      </c>
      <c r="N51" s="863" t="s">
        <v>590</v>
      </c>
      <c r="O51" s="941">
        <v>40</v>
      </c>
      <c r="P51" s="942"/>
    </row>
    <row r="52" spans="1:16" ht="18.75" customHeight="1">
      <c r="A52" s="862" t="s">
        <v>1208</v>
      </c>
      <c r="B52" s="863" t="s">
        <v>590</v>
      </c>
      <c r="C52" s="941">
        <v>20</v>
      </c>
      <c r="D52" s="939"/>
      <c r="E52" s="872" t="s">
        <v>1208</v>
      </c>
      <c r="F52" s="863" t="s">
        <v>590</v>
      </c>
      <c r="G52" s="877">
        <v>50</v>
      </c>
      <c r="H52" s="940"/>
      <c r="I52" s="872" t="s">
        <v>1208</v>
      </c>
      <c r="J52" s="863" t="s">
        <v>590</v>
      </c>
      <c r="K52" s="877">
        <v>80</v>
      </c>
      <c r="L52" s="940"/>
      <c r="M52" s="872" t="s">
        <v>1212</v>
      </c>
      <c r="N52" s="863" t="s">
        <v>590</v>
      </c>
      <c r="O52" s="877">
        <v>45</v>
      </c>
      <c r="P52" s="924"/>
    </row>
    <row r="53" spans="1:16" ht="18.75" customHeight="1">
      <c r="A53" s="862" t="s">
        <v>1208</v>
      </c>
      <c r="B53" s="863" t="s">
        <v>590</v>
      </c>
      <c r="C53" s="877">
        <v>30</v>
      </c>
      <c r="D53" s="939"/>
      <c r="E53" s="872" t="s">
        <v>1208</v>
      </c>
      <c r="F53" s="863" t="s">
        <v>590</v>
      </c>
      <c r="G53" s="877">
        <v>55</v>
      </c>
      <c r="H53" s="940"/>
      <c r="I53" s="872" t="s">
        <v>1208</v>
      </c>
      <c r="J53" s="863" t="s">
        <v>590</v>
      </c>
      <c r="K53" s="877">
        <v>90</v>
      </c>
      <c r="L53" s="940"/>
      <c r="M53" s="872" t="s">
        <v>1212</v>
      </c>
      <c r="N53" s="863" t="s">
        <v>590</v>
      </c>
      <c r="O53" s="877">
        <v>50</v>
      </c>
      <c r="P53" s="924"/>
    </row>
    <row r="54" spans="1:16" ht="19.5" customHeight="1" thickBot="1">
      <c r="A54" s="943" t="s">
        <v>1208</v>
      </c>
      <c r="B54" s="880" t="s">
        <v>590</v>
      </c>
      <c r="C54" s="952">
        <v>40</v>
      </c>
      <c r="D54" s="944"/>
      <c r="E54" s="902" t="s">
        <v>1208</v>
      </c>
      <c r="F54" s="880" t="s">
        <v>590</v>
      </c>
      <c r="G54" s="888">
        <v>60</v>
      </c>
      <c r="H54" s="945"/>
      <c r="I54" s="883" t="s">
        <v>1212</v>
      </c>
      <c r="J54" s="880" t="s">
        <v>590</v>
      </c>
      <c r="K54" s="888">
        <v>16</v>
      </c>
      <c r="L54" s="945"/>
      <c r="M54" s="883" t="s">
        <v>1212</v>
      </c>
      <c r="N54" s="880" t="s">
        <v>590</v>
      </c>
      <c r="O54" s="888">
        <v>80</v>
      </c>
      <c r="P54" s="946"/>
    </row>
    <row r="55" spans="1:16" ht="19.5" customHeight="1">
      <c r="A55" s="947" t="s">
        <v>1227</v>
      </c>
      <c r="B55" s="867" t="s">
        <v>590</v>
      </c>
      <c r="C55" s="886">
        <v>12</v>
      </c>
      <c r="D55" s="988"/>
      <c r="E55" s="948" t="s">
        <v>1228</v>
      </c>
      <c r="F55" s="867" t="s">
        <v>590</v>
      </c>
      <c r="G55" s="948">
        <v>25</v>
      </c>
      <c r="H55" s="873" t="s">
        <v>1219</v>
      </c>
      <c r="I55" s="949" t="s">
        <v>1228</v>
      </c>
      <c r="J55" s="867" t="s">
        <v>590</v>
      </c>
      <c r="K55" s="948">
        <v>50</v>
      </c>
      <c r="L55" s="873" t="s">
        <v>1219</v>
      </c>
      <c r="M55" s="989"/>
      <c r="N55" s="989"/>
      <c r="O55" s="989"/>
      <c r="P55" s="990"/>
    </row>
    <row r="56" spans="1:16" ht="18.75" customHeight="1">
      <c r="A56" s="947" t="s">
        <v>1228</v>
      </c>
      <c r="B56" s="867" t="s">
        <v>590</v>
      </c>
      <c r="C56" s="948">
        <v>14</v>
      </c>
      <c r="D56" s="873" t="s">
        <v>1219</v>
      </c>
      <c r="E56" s="950" t="s">
        <v>1228</v>
      </c>
      <c r="F56" s="863" t="s">
        <v>590</v>
      </c>
      <c r="G56" s="921">
        <v>35</v>
      </c>
      <c r="H56" s="939" t="s">
        <v>1219</v>
      </c>
      <c r="I56" s="948" t="s">
        <v>1228</v>
      </c>
      <c r="J56" s="867" t="s">
        <v>590</v>
      </c>
      <c r="K56" s="948">
        <v>80</v>
      </c>
      <c r="L56" s="873" t="s">
        <v>1219</v>
      </c>
      <c r="M56" s="948"/>
      <c r="N56" s="867"/>
      <c r="O56" s="921"/>
      <c r="P56" s="942"/>
    </row>
    <row r="57" spans="1:16" ht="19.5" customHeight="1" thickBot="1">
      <c r="A57" s="943" t="s">
        <v>1228</v>
      </c>
      <c r="B57" s="880" t="s">
        <v>590</v>
      </c>
      <c r="C57" s="951">
        <v>20</v>
      </c>
      <c r="D57" s="944" t="s">
        <v>1219</v>
      </c>
      <c r="E57" s="949" t="s">
        <v>1228</v>
      </c>
      <c r="F57" s="867" t="s">
        <v>590</v>
      </c>
      <c r="G57" s="948">
        <v>40</v>
      </c>
      <c r="H57" s="873" t="s">
        <v>1219</v>
      </c>
      <c r="I57" s="948" t="s">
        <v>1228</v>
      </c>
      <c r="J57" s="867" t="s">
        <v>590</v>
      </c>
      <c r="K57" s="952">
        <v>130</v>
      </c>
      <c r="L57" s="944" t="s">
        <v>1219</v>
      </c>
      <c r="M57" s="976"/>
      <c r="N57" s="976"/>
      <c r="O57" s="976"/>
      <c r="P57" s="991"/>
    </row>
    <row r="58" spans="1:16" ht="19.5" customHeight="1">
      <c r="A58" s="934" t="s">
        <v>1229</v>
      </c>
      <c r="B58" s="855" t="s">
        <v>590</v>
      </c>
      <c r="C58" s="987">
        <v>6</v>
      </c>
      <c r="D58" s="935" t="s">
        <v>1219</v>
      </c>
      <c r="E58" s="858" t="s">
        <v>1230</v>
      </c>
      <c r="F58" s="855" t="s">
        <v>590</v>
      </c>
      <c r="G58" s="896">
        <v>40</v>
      </c>
      <c r="H58" s="936" t="s">
        <v>1219</v>
      </c>
      <c r="I58" s="860" t="s">
        <v>1230</v>
      </c>
      <c r="J58" s="855" t="s">
        <v>590</v>
      </c>
      <c r="K58" s="896">
        <v>80</v>
      </c>
      <c r="L58" s="915" t="s">
        <v>1219</v>
      </c>
      <c r="M58" s="860" t="s">
        <v>1230</v>
      </c>
      <c r="N58" s="855" t="s">
        <v>590</v>
      </c>
      <c r="O58" s="896">
        <v>250</v>
      </c>
      <c r="P58" s="953" t="s">
        <v>1219</v>
      </c>
    </row>
    <row r="59" spans="1:16" ht="18.75" customHeight="1">
      <c r="A59" s="947" t="s">
        <v>1231</v>
      </c>
      <c r="B59" s="867" t="s">
        <v>590</v>
      </c>
      <c r="C59" s="941">
        <v>8</v>
      </c>
      <c r="D59" s="939" t="s">
        <v>1219</v>
      </c>
      <c r="E59" s="872" t="s">
        <v>1230</v>
      </c>
      <c r="F59" s="867" t="s">
        <v>590</v>
      </c>
      <c r="G59" s="886">
        <v>50</v>
      </c>
      <c r="H59" s="915" t="s">
        <v>1219</v>
      </c>
      <c r="I59" s="866" t="s">
        <v>1230</v>
      </c>
      <c r="J59" s="867" t="s">
        <v>590</v>
      </c>
      <c r="K59" s="886">
        <v>110</v>
      </c>
      <c r="L59" s="915" t="s">
        <v>1219</v>
      </c>
      <c r="M59" s="866" t="s">
        <v>1230</v>
      </c>
      <c r="N59" s="867" t="s">
        <v>590</v>
      </c>
      <c r="O59" s="954">
        <v>260</v>
      </c>
      <c r="P59" s="953" t="s">
        <v>1219</v>
      </c>
    </row>
    <row r="60" spans="1:16" ht="18.75" customHeight="1">
      <c r="A60" s="862" t="s">
        <v>1229</v>
      </c>
      <c r="B60" s="867" t="s">
        <v>590</v>
      </c>
      <c r="C60" s="941">
        <v>10</v>
      </c>
      <c r="D60" s="939" t="s">
        <v>1219</v>
      </c>
      <c r="E60" s="872" t="s">
        <v>1230</v>
      </c>
      <c r="F60" s="863" t="s">
        <v>590</v>
      </c>
      <c r="G60" s="877">
        <v>60</v>
      </c>
      <c r="H60" s="940" t="s">
        <v>1219</v>
      </c>
      <c r="I60" s="872" t="s">
        <v>1231</v>
      </c>
      <c r="J60" s="863" t="s">
        <v>590</v>
      </c>
      <c r="K60" s="877">
        <v>130</v>
      </c>
      <c r="L60" s="940"/>
      <c r="M60" s="992"/>
      <c r="N60" s="992"/>
      <c r="O60" s="992"/>
      <c r="P60" s="993"/>
    </row>
    <row r="61" spans="1:16" ht="19.5" customHeight="1" thickBot="1">
      <c r="A61" s="879" t="s">
        <v>1229</v>
      </c>
      <c r="B61" s="880" t="s">
        <v>590</v>
      </c>
      <c r="C61" s="912">
        <v>12</v>
      </c>
      <c r="D61" s="955" t="s">
        <v>1219</v>
      </c>
      <c r="E61" s="883" t="s">
        <v>1230</v>
      </c>
      <c r="F61" s="880" t="s">
        <v>590</v>
      </c>
      <c r="G61" s="888">
        <v>70</v>
      </c>
      <c r="H61" s="945" t="s">
        <v>1219</v>
      </c>
      <c r="I61" s="883" t="s">
        <v>1231</v>
      </c>
      <c r="J61" s="880" t="s">
        <v>590</v>
      </c>
      <c r="K61" s="888">
        <v>160</v>
      </c>
      <c r="L61" s="945"/>
      <c r="M61" s="994"/>
      <c r="N61" s="994"/>
      <c r="O61" s="994"/>
      <c r="P61" s="991"/>
    </row>
    <row r="62" spans="1:16" ht="19.5" customHeight="1">
      <c r="A62" s="854" t="s">
        <v>1232</v>
      </c>
      <c r="B62" s="855" t="s">
        <v>590</v>
      </c>
      <c r="C62" s="896">
        <v>48</v>
      </c>
      <c r="D62" s="935"/>
      <c r="E62" s="995"/>
      <c r="F62" s="996"/>
      <c r="G62" s="996"/>
      <c r="H62" s="997"/>
      <c r="I62" s="858" t="s">
        <v>1233</v>
      </c>
      <c r="J62" s="855" t="s">
        <v>590</v>
      </c>
      <c r="K62" s="896">
        <v>11</v>
      </c>
      <c r="L62" s="936"/>
      <c r="M62" s="860" t="s">
        <v>1233</v>
      </c>
      <c r="N62" s="855" t="s">
        <v>590</v>
      </c>
      <c r="O62" s="896">
        <v>27</v>
      </c>
      <c r="P62" s="956"/>
    </row>
    <row r="63" spans="1:16" ht="19.5" customHeight="1" thickBot="1">
      <c r="A63" s="957" t="s">
        <v>1232</v>
      </c>
      <c r="B63" s="892" t="s">
        <v>590</v>
      </c>
      <c r="C63" s="912">
        <v>80</v>
      </c>
      <c r="D63" s="955"/>
      <c r="E63" s="998"/>
      <c r="F63" s="999"/>
      <c r="G63" s="999"/>
      <c r="H63" s="977"/>
      <c r="I63" s="891"/>
      <c r="J63" s="892"/>
      <c r="K63" s="912"/>
      <c r="L63" s="958"/>
      <c r="M63" s="891" t="s">
        <v>1233</v>
      </c>
      <c r="N63" s="892" t="s">
        <v>590</v>
      </c>
      <c r="O63" s="912">
        <v>42</v>
      </c>
      <c r="P63" s="913"/>
    </row>
    <row r="64" spans="1:16" ht="19.5" customHeight="1">
      <c r="A64" s="854" t="s">
        <v>1234</v>
      </c>
      <c r="B64" s="855" t="s">
        <v>590</v>
      </c>
      <c r="C64" s="896">
        <v>22</v>
      </c>
      <c r="D64" s="935"/>
      <c r="E64" s="866" t="s">
        <v>1214</v>
      </c>
      <c r="F64" s="867" t="s">
        <v>590</v>
      </c>
      <c r="G64" s="886">
        <v>30</v>
      </c>
      <c r="H64" s="869" t="s">
        <v>1219</v>
      </c>
      <c r="I64" s="858" t="s">
        <v>1214</v>
      </c>
      <c r="J64" s="855" t="s">
        <v>590</v>
      </c>
      <c r="K64" s="896">
        <v>40</v>
      </c>
      <c r="L64" s="936"/>
      <c r="M64" s="860" t="s">
        <v>1214</v>
      </c>
      <c r="N64" s="855" t="s">
        <v>590</v>
      </c>
      <c r="O64" s="896">
        <v>55</v>
      </c>
      <c r="P64" s="956"/>
    </row>
    <row r="65" spans="1:16" ht="18.75" customHeight="1" thickBot="1">
      <c r="A65" s="957" t="s">
        <v>1214</v>
      </c>
      <c r="B65" s="892" t="s">
        <v>590</v>
      </c>
      <c r="C65" s="912">
        <v>28</v>
      </c>
      <c r="D65" s="955"/>
      <c r="E65" s="902"/>
      <c r="F65" s="880"/>
      <c r="G65" s="888"/>
      <c r="H65" s="959"/>
      <c r="I65" s="891" t="s">
        <v>1214</v>
      </c>
      <c r="J65" s="892" t="s">
        <v>590</v>
      </c>
      <c r="K65" s="912">
        <v>50</v>
      </c>
      <c r="L65" s="958"/>
      <c r="M65" s="891" t="s">
        <v>1214</v>
      </c>
      <c r="N65" s="892" t="s">
        <v>590</v>
      </c>
      <c r="O65" s="912">
        <v>150</v>
      </c>
      <c r="P65" s="913"/>
    </row>
    <row r="66" spans="1:16" ht="19.5" customHeight="1" thickBot="1">
      <c r="A66" s="960" t="s">
        <v>1215</v>
      </c>
      <c r="B66" s="961" t="s">
        <v>590</v>
      </c>
      <c r="C66" s="962">
        <v>40</v>
      </c>
      <c r="D66" s="1000"/>
      <c r="E66" s="963" t="s">
        <v>1215</v>
      </c>
      <c r="F66" s="961" t="s">
        <v>590</v>
      </c>
      <c r="G66" s="962">
        <v>45</v>
      </c>
      <c r="H66" s="1000"/>
      <c r="I66" s="963" t="s">
        <v>1215</v>
      </c>
      <c r="J66" s="961" t="s">
        <v>590</v>
      </c>
      <c r="K66" s="964">
        <v>48</v>
      </c>
      <c r="L66" s="1000"/>
      <c r="M66" s="963" t="s">
        <v>1215</v>
      </c>
      <c r="N66" s="961" t="s">
        <v>590</v>
      </c>
      <c r="O66" s="964">
        <v>110</v>
      </c>
      <c r="P66" s="1001"/>
    </row>
    <row r="67" spans="1:16" ht="51" customHeight="1" thickBot="1">
      <c r="A67" s="1330" t="s">
        <v>1385</v>
      </c>
      <c r="B67" s="1330"/>
      <c r="C67" s="1330"/>
      <c r="D67" s="1330"/>
      <c r="E67" s="1330"/>
      <c r="F67" s="1330"/>
      <c r="G67" s="1330"/>
      <c r="H67" s="1330"/>
      <c r="I67" s="1330"/>
      <c r="J67" s="1330"/>
      <c r="K67" s="1330"/>
      <c r="L67" s="1330"/>
      <c r="M67" s="1330"/>
      <c r="N67" s="1330"/>
      <c r="O67" s="1330"/>
      <c r="P67" s="1330"/>
    </row>
    <row r="68" spans="1:16" ht="19.5" customHeight="1">
      <c r="A68" s="854" t="s">
        <v>1235</v>
      </c>
      <c r="B68" s="855" t="s">
        <v>590</v>
      </c>
      <c r="C68" s="965">
        <v>10</v>
      </c>
      <c r="D68" s="936"/>
      <c r="E68" s="860" t="s">
        <v>1235</v>
      </c>
      <c r="F68" s="855" t="s">
        <v>590</v>
      </c>
      <c r="G68" s="965">
        <v>20</v>
      </c>
      <c r="H68" s="936"/>
      <c r="I68" s="860" t="s">
        <v>1235</v>
      </c>
      <c r="J68" s="855" t="s">
        <v>590</v>
      </c>
      <c r="K68" s="965">
        <v>35</v>
      </c>
      <c r="L68" s="936"/>
      <c r="M68" s="860" t="s">
        <v>1235</v>
      </c>
      <c r="N68" s="855" t="s">
        <v>590</v>
      </c>
      <c r="O68" s="965">
        <v>55</v>
      </c>
      <c r="P68" s="956"/>
    </row>
    <row r="69" spans="1:16" ht="18.75" customHeight="1">
      <c r="A69" s="862" t="s">
        <v>1235</v>
      </c>
      <c r="B69" s="863" t="s">
        <v>590</v>
      </c>
      <c r="C69" s="966">
        <v>16</v>
      </c>
      <c r="D69" s="940"/>
      <c r="E69" s="872" t="s">
        <v>1235</v>
      </c>
      <c r="F69" s="863" t="s">
        <v>590</v>
      </c>
      <c r="G69" s="966">
        <v>22</v>
      </c>
      <c r="H69" s="940"/>
      <c r="I69" s="872" t="s">
        <v>1235</v>
      </c>
      <c r="J69" s="863" t="s">
        <v>590</v>
      </c>
      <c r="K69" s="966">
        <v>40</v>
      </c>
      <c r="L69" s="940"/>
      <c r="M69" s="872" t="s">
        <v>1235</v>
      </c>
      <c r="N69" s="863" t="s">
        <v>590</v>
      </c>
      <c r="O69" s="966">
        <v>60</v>
      </c>
      <c r="P69" s="924"/>
    </row>
    <row r="70" spans="1:16" ht="19.5" customHeight="1" thickBot="1">
      <c r="A70" s="879" t="s">
        <v>1235</v>
      </c>
      <c r="B70" s="880" t="s">
        <v>590</v>
      </c>
      <c r="C70" s="967">
        <v>18</v>
      </c>
      <c r="D70" s="945"/>
      <c r="E70" s="883" t="s">
        <v>1235</v>
      </c>
      <c r="F70" s="880" t="s">
        <v>590</v>
      </c>
      <c r="G70" s="967">
        <v>30</v>
      </c>
      <c r="H70" s="945"/>
      <c r="I70" s="883" t="s">
        <v>1235</v>
      </c>
      <c r="J70" s="880" t="s">
        <v>590</v>
      </c>
      <c r="K70" s="968">
        <v>45</v>
      </c>
      <c r="L70" s="945"/>
      <c r="M70" s="883" t="s">
        <v>1235</v>
      </c>
      <c r="N70" s="880" t="s">
        <v>590</v>
      </c>
      <c r="O70" s="967">
        <v>160</v>
      </c>
      <c r="P70" s="913"/>
    </row>
    <row r="71" spans="1:16" ht="54" customHeight="1">
      <c r="A71" s="1331" t="s">
        <v>1383</v>
      </c>
      <c r="B71" s="1331"/>
      <c r="C71" s="1331"/>
      <c r="D71" s="1331"/>
      <c r="E71" s="1331"/>
      <c r="F71" s="1331"/>
      <c r="G71" s="1331"/>
      <c r="H71" s="1331"/>
      <c r="I71" s="1331"/>
      <c r="J71" s="1331"/>
      <c r="K71" s="1331"/>
      <c r="L71" s="1331"/>
      <c r="M71" s="1331"/>
      <c r="N71" s="1331"/>
      <c r="O71" s="1331"/>
      <c r="P71" s="1331"/>
    </row>
    <row r="72" spans="1:16" ht="130.5" customHeight="1">
      <c r="A72" s="1332" t="s">
        <v>1384</v>
      </c>
      <c r="B72" s="1333"/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</row>
  </sheetData>
  <mergeCells count="19">
    <mergeCell ref="A49:P49"/>
    <mergeCell ref="A67:P67"/>
    <mergeCell ref="A71:P71"/>
    <mergeCell ref="A72:P72"/>
    <mergeCell ref="A5:P5"/>
    <mergeCell ref="A24:P24"/>
    <mergeCell ref="A35:E35"/>
    <mergeCell ref="F35:P35"/>
    <mergeCell ref="B36:D36"/>
    <mergeCell ref="F36:H36"/>
    <mergeCell ref="J36:L36"/>
    <mergeCell ref="N36:P36"/>
    <mergeCell ref="A1:P1"/>
    <mergeCell ref="A2:P2"/>
    <mergeCell ref="A3:P3"/>
    <mergeCell ref="B4:D4"/>
    <mergeCell ref="F4:H4"/>
    <mergeCell ref="J4:L4"/>
    <mergeCell ref="N4:P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48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46"/>
  <sheetViews>
    <sheetView tabSelected="1" zoomScale="70" zoomScaleNormal="70" workbookViewId="0">
      <selection activeCell="Y19" sqref="Y19"/>
    </sheetView>
  </sheetViews>
  <sheetFormatPr defaultRowHeight="15"/>
  <cols>
    <col min="1" max="2" width="8.5703125"/>
    <col min="3" max="3" width="12"/>
    <col min="4" max="4" width="11"/>
    <col min="5" max="5" width="9.85546875" customWidth="1"/>
    <col min="6" max="6" width="9.5703125" customWidth="1"/>
    <col min="7" max="7" width="14.85546875" customWidth="1"/>
    <col min="8" max="8" width="16.42578125"/>
    <col min="9" max="9" width="12"/>
    <col min="10" max="10" width="12.42578125"/>
    <col min="11" max="11" width="14.140625" customWidth="1"/>
    <col min="12" max="12" width="7.85546875" customWidth="1"/>
    <col min="13" max="13" width="7" customWidth="1"/>
    <col min="14" max="14" width="11.7109375" customWidth="1"/>
    <col min="15" max="15" width="15.5703125"/>
    <col min="16" max="16" width="13" customWidth="1"/>
    <col min="17" max="17" width="11.28515625" customWidth="1"/>
    <col min="18" max="18" width="16"/>
    <col min="19" max="19" width="11.5703125" customWidth="1"/>
    <col min="20" max="20" width="12.140625"/>
    <col min="21" max="1001" width="8.5703125"/>
  </cols>
  <sheetData>
    <row r="1" spans="1:20" ht="59.25" customHeight="1">
      <c r="A1" s="1383" t="s">
        <v>1411</v>
      </c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1383"/>
      <c r="Q1" s="1383"/>
      <c r="R1" s="1383"/>
      <c r="S1" s="1383"/>
      <c r="T1" s="1383"/>
    </row>
    <row r="2" spans="1:20" ht="41.25" thickBot="1">
      <c r="A2" s="1384" t="s">
        <v>1412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  <c r="P2" s="1384"/>
      <c r="Q2" s="1384"/>
      <c r="R2" s="1384"/>
      <c r="S2" s="1384"/>
      <c r="T2" s="1384"/>
    </row>
    <row r="3" spans="1:20" ht="50.25" customHeight="1" thickBot="1">
      <c r="A3" s="1385" t="s">
        <v>1372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7" t="s">
        <v>1236</v>
      </c>
      <c r="L3" s="1387"/>
      <c r="M3" s="1387"/>
      <c r="N3" s="1387"/>
      <c r="O3" s="1387"/>
      <c r="P3" s="1387"/>
      <c r="Q3" s="1387"/>
      <c r="R3" s="1387"/>
      <c r="S3" s="1387"/>
      <c r="T3" s="1387"/>
    </row>
    <row r="4" spans="1:20" ht="33" customHeight="1">
      <c r="A4" s="1388" t="s">
        <v>1428</v>
      </c>
      <c r="B4" s="1389"/>
      <c r="C4" s="1389"/>
      <c r="D4" s="1389" t="s">
        <v>1438</v>
      </c>
      <c r="E4" s="1389"/>
      <c r="F4" s="1389"/>
      <c r="G4" s="1013" t="s">
        <v>1237</v>
      </c>
      <c r="H4" s="843" t="s">
        <v>341</v>
      </c>
      <c r="I4" s="843" t="s">
        <v>341</v>
      </c>
      <c r="J4" s="844" t="s">
        <v>341</v>
      </c>
      <c r="K4" s="1390" t="s">
        <v>1444</v>
      </c>
      <c r="L4" s="1391"/>
      <c r="M4" s="1391"/>
      <c r="N4" s="1006" t="s">
        <v>1241</v>
      </c>
      <c r="O4" s="1392" t="s">
        <v>1238</v>
      </c>
      <c r="P4" s="1393"/>
      <c r="Q4" s="1392"/>
      <c r="R4" s="1243" t="s">
        <v>1239</v>
      </c>
      <c r="S4" s="853" t="s">
        <v>1374</v>
      </c>
      <c r="T4" s="1245" t="s">
        <v>1240</v>
      </c>
    </row>
    <row r="5" spans="1:20" ht="33" customHeight="1">
      <c r="A5" s="1349" t="s">
        <v>1429</v>
      </c>
      <c r="B5" s="1350"/>
      <c r="C5" s="1350"/>
      <c r="D5" s="1350" t="s">
        <v>1439</v>
      </c>
      <c r="E5" s="1350"/>
      <c r="F5" s="1350"/>
      <c r="G5" s="1014" t="s">
        <v>1237</v>
      </c>
      <c r="H5" s="845" t="s">
        <v>341</v>
      </c>
      <c r="I5" s="845" t="s">
        <v>341</v>
      </c>
      <c r="J5" s="846" t="s">
        <v>341</v>
      </c>
      <c r="K5" s="1363" t="s">
        <v>1445</v>
      </c>
      <c r="L5" s="1364"/>
      <c r="M5" s="1364"/>
      <c r="N5" s="1007" t="s">
        <v>1237</v>
      </c>
      <c r="O5" s="1365" t="s">
        <v>1378</v>
      </c>
      <c r="P5" s="1366"/>
      <c r="Q5" s="1367"/>
      <c r="R5" s="837" t="s">
        <v>341</v>
      </c>
      <c r="S5" s="837" t="s">
        <v>341</v>
      </c>
      <c r="T5" s="1252" t="s">
        <v>1240</v>
      </c>
    </row>
    <row r="6" spans="1:20" ht="33" customHeight="1">
      <c r="A6" s="1349" t="s">
        <v>1430</v>
      </c>
      <c r="B6" s="1350"/>
      <c r="C6" s="1350"/>
      <c r="D6" s="1350" t="s">
        <v>1440</v>
      </c>
      <c r="E6" s="1350"/>
      <c r="F6" s="1350"/>
      <c r="G6" s="1014" t="s">
        <v>1237</v>
      </c>
      <c r="H6" s="845" t="s">
        <v>341</v>
      </c>
      <c r="I6" s="845" t="s">
        <v>341</v>
      </c>
      <c r="J6" s="846" t="s">
        <v>341</v>
      </c>
      <c r="K6" s="1374" t="s">
        <v>1447</v>
      </c>
      <c r="L6" s="1375"/>
      <c r="M6" s="1375"/>
      <c r="N6" s="1008" t="s">
        <v>1241</v>
      </c>
      <c r="O6" s="1376" t="s">
        <v>1475</v>
      </c>
      <c r="P6" s="1377"/>
      <c r="Q6" s="1376"/>
      <c r="R6" s="1246" t="s">
        <v>1239</v>
      </c>
      <c r="S6" s="1247" t="s">
        <v>1374</v>
      </c>
      <c r="T6" s="1252" t="s">
        <v>1240</v>
      </c>
    </row>
    <row r="7" spans="1:20" ht="33" customHeight="1">
      <c r="A7" s="1349" t="s">
        <v>1431</v>
      </c>
      <c r="B7" s="1350"/>
      <c r="C7" s="1350"/>
      <c r="D7" s="1350" t="s">
        <v>1441</v>
      </c>
      <c r="E7" s="1350"/>
      <c r="F7" s="1350"/>
      <c r="G7" s="1014" t="s">
        <v>1237</v>
      </c>
      <c r="H7" s="845" t="s">
        <v>341</v>
      </c>
      <c r="I7" s="845" t="s">
        <v>341</v>
      </c>
      <c r="J7" s="846" t="s">
        <v>341</v>
      </c>
      <c r="K7" s="1378" t="s">
        <v>1446</v>
      </c>
      <c r="L7" s="1379"/>
      <c r="M7" s="1379"/>
      <c r="N7" s="1009" t="s">
        <v>1351</v>
      </c>
      <c r="O7" s="1380" t="s">
        <v>1379</v>
      </c>
      <c r="P7" s="1381"/>
      <c r="Q7" s="1382"/>
      <c r="R7" s="1407" t="s">
        <v>1373</v>
      </c>
      <c r="S7" s="1407"/>
      <c r="T7" s="1407"/>
    </row>
    <row r="8" spans="1:20" ht="33" customHeight="1">
      <c r="A8" s="1349" t="s">
        <v>1432</v>
      </c>
      <c r="B8" s="1350"/>
      <c r="C8" s="1350"/>
      <c r="D8" s="1350" t="s">
        <v>1442</v>
      </c>
      <c r="E8" s="1350"/>
      <c r="F8" s="1350"/>
      <c r="G8" s="1014" t="s">
        <v>1241</v>
      </c>
      <c r="H8" s="845" t="s">
        <v>341</v>
      </c>
      <c r="I8" s="845" t="s">
        <v>341</v>
      </c>
      <c r="J8" s="847" t="s">
        <v>1240</v>
      </c>
      <c r="K8" s="1368" t="s">
        <v>1447</v>
      </c>
      <c r="L8" s="1369"/>
      <c r="M8" s="1369"/>
      <c r="N8" s="1008" t="s">
        <v>1241</v>
      </c>
      <c r="O8" s="1370" t="s">
        <v>1242</v>
      </c>
      <c r="P8" s="1371"/>
      <c r="Q8" s="1370"/>
      <c r="R8" s="1251" t="s">
        <v>1239</v>
      </c>
      <c r="S8" s="1249" t="s">
        <v>1374</v>
      </c>
      <c r="T8" s="1250" t="s">
        <v>1240</v>
      </c>
    </row>
    <row r="9" spans="1:20" ht="33" customHeight="1">
      <c r="A9" s="1372" t="s">
        <v>1433</v>
      </c>
      <c r="B9" s="1373"/>
      <c r="C9" s="1373"/>
      <c r="D9" s="1373" t="s">
        <v>1443</v>
      </c>
      <c r="E9" s="1373"/>
      <c r="F9" s="1373"/>
      <c r="G9" s="1417" t="s">
        <v>1363</v>
      </c>
      <c r="H9" s="1417"/>
      <c r="I9" s="1417"/>
      <c r="J9" s="1418"/>
      <c r="K9" s="1425" t="s">
        <v>1446</v>
      </c>
      <c r="L9" s="1426"/>
      <c r="M9" s="1427"/>
      <c r="N9" s="1010" t="s">
        <v>1351</v>
      </c>
      <c r="O9" s="1422" t="s">
        <v>1380</v>
      </c>
      <c r="P9" s="1423"/>
      <c r="Q9" s="1424"/>
      <c r="R9" s="1419" t="s">
        <v>1373</v>
      </c>
      <c r="S9" s="1420"/>
      <c r="T9" s="1421"/>
    </row>
    <row r="10" spans="1:20" ht="33" customHeight="1">
      <c r="A10" s="1372" t="s">
        <v>1434</v>
      </c>
      <c r="B10" s="1373"/>
      <c r="C10" s="1373"/>
      <c r="D10" s="1373" t="s">
        <v>1434</v>
      </c>
      <c r="E10" s="1373"/>
      <c r="F10" s="1373"/>
      <c r="G10" s="1417"/>
      <c r="H10" s="1417"/>
      <c r="I10" s="1417"/>
      <c r="J10" s="1418"/>
      <c r="K10" s="1374" t="s">
        <v>1448</v>
      </c>
      <c r="L10" s="1375"/>
      <c r="M10" s="1375"/>
      <c r="N10" s="1008" t="s">
        <v>1241</v>
      </c>
      <c r="O10" s="1376" t="s">
        <v>1400</v>
      </c>
      <c r="P10" s="1377"/>
      <c r="Q10" s="1376"/>
      <c r="R10" s="1246" t="s">
        <v>1239</v>
      </c>
      <c r="S10" s="1247" t="s">
        <v>1374</v>
      </c>
      <c r="T10" s="1252" t="s">
        <v>1240</v>
      </c>
    </row>
    <row r="11" spans="1:20" s="232" customFormat="1" ht="33" customHeight="1">
      <c r="A11" s="1349" t="s">
        <v>1435</v>
      </c>
      <c r="B11" s="1350"/>
      <c r="C11" s="1350"/>
      <c r="D11" s="1350"/>
      <c r="E11" s="1350"/>
      <c r="F11" s="1350"/>
      <c r="G11" s="1012" t="s">
        <v>1243</v>
      </c>
      <c r="H11" s="848" t="s">
        <v>1239</v>
      </c>
      <c r="I11" s="848" t="s">
        <v>1244</v>
      </c>
      <c r="J11" s="847" t="s">
        <v>1240</v>
      </c>
      <c r="K11" s="1351" t="s">
        <v>1449</v>
      </c>
      <c r="L11" s="1352"/>
      <c r="M11" s="1353"/>
      <c r="N11" s="1357" t="s">
        <v>1237</v>
      </c>
      <c r="O11" s="1376"/>
      <c r="P11" s="1377"/>
      <c r="Q11" s="1376"/>
      <c r="R11" s="1359" t="s">
        <v>341</v>
      </c>
      <c r="S11" s="1359" t="s">
        <v>341</v>
      </c>
      <c r="T11" s="1361" t="s">
        <v>341</v>
      </c>
    </row>
    <row r="12" spans="1:20" ht="33" customHeight="1">
      <c r="A12" s="1349" t="s">
        <v>1436</v>
      </c>
      <c r="B12" s="1350"/>
      <c r="C12" s="1350"/>
      <c r="D12" s="1350"/>
      <c r="E12" s="1350"/>
      <c r="F12" s="1350"/>
      <c r="G12" s="1012" t="s">
        <v>1269</v>
      </c>
      <c r="H12" s="848" t="s">
        <v>1239</v>
      </c>
      <c r="I12" s="848" t="s">
        <v>1244</v>
      </c>
      <c r="J12" s="847" t="s">
        <v>1240</v>
      </c>
      <c r="K12" s="1354"/>
      <c r="L12" s="1355"/>
      <c r="M12" s="1356"/>
      <c r="N12" s="1358"/>
      <c r="O12" s="1376"/>
      <c r="P12" s="1377"/>
      <c r="Q12" s="1376"/>
      <c r="R12" s="1360"/>
      <c r="S12" s="1360"/>
      <c r="T12" s="1362"/>
    </row>
    <row r="13" spans="1:20" ht="33" customHeight="1" thickBot="1">
      <c r="A13" s="1408" t="s">
        <v>1437</v>
      </c>
      <c r="B13" s="1409"/>
      <c r="C13" s="1409"/>
      <c r="D13" s="1409" t="s">
        <v>1270</v>
      </c>
      <c r="E13" s="1409"/>
      <c r="F13" s="1409"/>
      <c r="G13" s="1015" t="s">
        <v>1237</v>
      </c>
      <c r="H13" s="849" t="s">
        <v>341</v>
      </c>
      <c r="I13" s="849" t="s">
        <v>341</v>
      </c>
      <c r="J13" s="850" t="s">
        <v>1240</v>
      </c>
      <c r="K13" s="1410" t="s">
        <v>1450</v>
      </c>
      <c r="L13" s="1411"/>
      <c r="M13" s="1411"/>
      <c r="N13" s="1011" t="s">
        <v>1351</v>
      </c>
      <c r="O13" s="1412" t="s">
        <v>1381</v>
      </c>
      <c r="P13" s="1413"/>
      <c r="Q13" s="1414"/>
      <c r="R13" s="1415" t="s">
        <v>1373</v>
      </c>
      <c r="S13" s="1415"/>
      <c r="T13" s="1416"/>
    </row>
    <row r="14" spans="1:20" ht="51.75" customHeight="1" thickBot="1">
      <c r="A14" s="1394" t="s">
        <v>1387</v>
      </c>
      <c r="B14" s="1394"/>
      <c r="C14" s="1394"/>
      <c r="D14" s="1394"/>
      <c r="E14" s="1394"/>
      <c r="F14" s="1394"/>
      <c r="G14" s="1394"/>
      <c r="H14" s="1394"/>
      <c r="I14" s="1394"/>
      <c r="J14" s="1394"/>
      <c r="K14" s="1394"/>
      <c r="L14" s="1394"/>
      <c r="M14" s="1394"/>
      <c r="N14" s="1394"/>
      <c r="O14" s="1394"/>
      <c r="P14" s="1394"/>
      <c r="Q14" s="1394"/>
      <c r="R14" s="1394"/>
      <c r="S14" s="1394"/>
      <c r="T14" s="1394"/>
    </row>
    <row r="15" spans="1:20" ht="38.25" customHeight="1">
      <c r="A15" s="1395" t="s">
        <v>1427</v>
      </c>
      <c r="B15" s="1396"/>
      <c r="C15" s="1396"/>
      <c r="D15" s="1396"/>
      <c r="E15" s="1397"/>
      <c r="F15" s="1401" t="s">
        <v>1241</v>
      </c>
      <c r="G15" s="1401"/>
      <c r="H15" s="1402" t="s">
        <v>1245</v>
      </c>
      <c r="I15" s="1402"/>
      <c r="J15" s="1402"/>
      <c r="K15" s="1402"/>
      <c r="L15" s="1402"/>
      <c r="M15" s="1402"/>
      <c r="N15" s="1402"/>
      <c r="O15" s="1402"/>
      <c r="P15" s="1403"/>
      <c r="Q15" s="1402"/>
      <c r="R15" s="1248" t="s">
        <v>1239</v>
      </c>
      <c r="S15" s="1244" t="s">
        <v>1374</v>
      </c>
      <c r="T15" s="1241" t="s">
        <v>1240</v>
      </c>
    </row>
    <row r="16" spans="1:20" ht="38.25" customHeight="1" thickBot="1">
      <c r="A16" s="1398"/>
      <c r="B16" s="1399"/>
      <c r="C16" s="1399"/>
      <c r="D16" s="1399"/>
      <c r="E16" s="1400"/>
      <c r="F16" s="1346"/>
      <c r="G16" s="1346"/>
      <c r="H16" s="1404" t="s">
        <v>1366</v>
      </c>
      <c r="I16" s="1404"/>
      <c r="J16" s="1404"/>
      <c r="K16" s="1404"/>
      <c r="L16" s="1404"/>
      <c r="M16" s="1404"/>
      <c r="N16" s="1404"/>
      <c r="O16" s="1404"/>
      <c r="P16" s="1405"/>
      <c r="Q16" s="1404"/>
      <c r="R16" s="1253" t="s">
        <v>341</v>
      </c>
      <c r="S16" s="1253" t="s">
        <v>341</v>
      </c>
      <c r="T16" s="1254" t="s">
        <v>341</v>
      </c>
    </row>
    <row r="17" spans="1:20" s="232" customFormat="1" ht="48.75" customHeight="1" thickBot="1">
      <c r="A17" s="1340" t="s">
        <v>1408</v>
      </c>
      <c r="B17" s="1341"/>
      <c r="C17" s="1341"/>
      <c r="D17" s="1341"/>
      <c r="E17" s="1341"/>
      <c r="F17" s="1341"/>
      <c r="G17" s="1341"/>
      <c r="H17" s="1341"/>
      <c r="I17" s="1341"/>
      <c r="J17" s="1341"/>
      <c r="K17" s="1341"/>
      <c r="L17" s="1341"/>
      <c r="M17" s="1341"/>
      <c r="N17" s="1341"/>
      <c r="O17" s="1341"/>
      <c r="P17" s="1341"/>
      <c r="Q17" s="1341"/>
      <c r="R17" s="1341"/>
      <c r="S17" s="1341"/>
      <c r="T17" s="1342"/>
    </row>
    <row r="18" spans="1:20" s="232" customFormat="1" ht="38.25" customHeight="1" thickBot="1">
      <c r="A18" s="1343" t="s">
        <v>1409</v>
      </c>
      <c r="B18" s="1344"/>
      <c r="C18" s="1344"/>
      <c r="D18" s="1344"/>
      <c r="E18" s="1345"/>
      <c r="F18" s="1346" t="s">
        <v>1241</v>
      </c>
      <c r="G18" s="1346"/>
      <c r="H18" s="1347" t="s">
        <v>1410</v>
      </c>
      <c r="I18" s="1347"/>
      <c r="J18" s="1347"/>
      <c r="K18" s="1347"/>
      <c r="L18" s="1347"/>
      <c r="M18" s="1347"/>
      <c r="N18" s="1347"/>
      <c r="O18" s="1347"/>
      <c r="P18" s="1348"/>
      <c r="Q18" s="1347"/>
      <c r="R18" s="1246" t="s">
        <v>1239</v>
      </c>
      <c r="S18" s="1247" t="s">
        <v>1374</v>
      </c>
      <c r="T18" s="1252" t="s">
        <v>1240</v>
      </c>
    </row>
    <row r="19" spans="1:20" ht="50.25" customHeight="1" thickBot="1">
      <c r="A19" s="1406" t="s">
        <v>1388</v>
      </c>
      <c r="B19" s="1406"/>
      <c r="C19" s="1406"/>
      <c r="D19" s="1406"/>
      <c r="E19" s="1406"/>
      <c r="F19" s="1406"/>
      <c r="G19" s="1406"/>
      <c r="H19" s="1406"/>
      <c r="I19" s="1406"/>
      <c r="J19" s="1406"/>
      <c r="K19" s="1406"/>
      <c r="L19" s="1406"/>
      <c r="M19" s="1406"/>
      <c r="N19" s="1406"/>
      <c r="O19" s="1406"/>
      <c r="P19" s="1406"/>
      <c r="Q19" s="1406"/>
      <c r="R19" s="1406"/>
      <c r="S19" s="1406"/>
      <c r="T19" s="1406"/>
    </row>
    <row r="20" spans="1:20" ht="50.25" customHeight="1" thickBot="1">
      <c r="A20" s="1428" t="s">
        <v>1424</v>
      </c>
      <c r="B20" s="1428"/>
      <c r="C20" s="1428"/>
      <c r="D20" s="1428"/>
      <c r="E20" s="1428"/>
      <c r="F20" s="1429" t="s">
        <v>1375</v>
      </c>
      <c r="G20" s="1429"/>
      <c r="H20" s="1429"/>
      <c r="I20" s="1429"/>
      <c r="J20" s="1429"/>
      <c r="K20" s="1431" t="s">
        <v>1425</v>
      </c>
      <c r="L20" s="1431"/>
      <c r="M20" s="1431"/>
      <c r="N20" s="1004" t="s">
        <v>1243</v>
      </c>
      <c r="O20" s="1432" t="s">
        <v>1246</v>
      </c>
      <c r="P20" s="1433"/>
      <c r="Q20" s="1432"/>
      <c r="R20" s="1434" t="s">
        <v>1239</v>
      </c>
      <c r="S20" s="1435" t="s">
        <v>1374</v>
      </c>
      <c r="T20" s="1436" t="s">
        <v>1240</v>
      </c>
    </row>
    <row r="21" spans="1:20" ht="50.25" customHeight="1" thickBot="1">
      <c r="A21" s="1428" t="s">
        <v>1423</v>
      </c>
      <c r="B21" s="1428"/>
      <c r="C21" s="1428"/>
      <c r="D21" s="1428"/>
      <c r="E21" s="1428"/>
      <c r="F21" s="1430"/>
      <c r="G21" s="1430"/>
      <c r="H21" s="1430"/>
      <c r="I21" s="1430"/>
      <c r="J21" s="1430"/>
      <c r="K21" s="1437" t="s">
        <v>1426</v>
      </c>
      <c r="L21" s="1437"/>
      <c r="M21" s="1437"/>
      <c r="N21" s="1005" t="s">
        <v>1243</v>
      </c>
      <c r="O21" s="1438" t="s">
        <v>1247</v>
      </c>
      <c r="P21" s="1439"/>
      <c r="Q21" s="1438"/>
      <c r="R21" s="1434"/>
      <c r="S21" s="1435"/>
      <c r="T21" s="1436"/>
    </row>
    <row r="22" spans="1:20" ht="42.75" customHeight="1" thickBot="1">
      <c r="A22" s="1440" t="s">
        <v>1382</v>
      </c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</row>
    <row r="23" spans="1:20" ht="23.25" thickBot="1">
      <c r="A23" s="1378" t="s">
        <v>1248</v>
      </c>
      <c r="B23" s="1378"/>
      <c r="C23" s="1378"/>
      <c r="D23" s="1442" t="s">
        <v>1241</v>
      </c>
      <c r="E23" s="1443" t="s">
        <v>1462</v>
      </c>
      <c r="F23" s="1443"/>
      <c r="G23" s="1443"/>
      <c r="H23" s="1444" t="s">
        <v>1239</v>
      </c>
      <c r="I23" s="1445" t="s">
        <v>1374</v>
      </c>
      <c r="J23" s="1446" t="s">
        <v>1240</v>
      </c>
      <c r="K23" s="1447" t="s">
        <v>1249</v>
      </c>
      <c r="L23" s="1447"/>
      <c r="M23" s="1447"/>
      <c r="N23" s="1448" t="s">
        <v>1241</v>
      </c>
      <c r="O23" s="1443" t="s">
        <v>1463</v>
      </c>
      <c r="P23" s="1449"/>
      <c r="Q23" s="1443"/>
      <c r="R23" s="1444" t="s">
        <v>1239</v>
      </c>
      <c r="S23" s="1450" t="s">
        <v>1374</v>
      </c>
      <c r="T23" s="1451" t="s">
        <v>1240</v>
      </c>
    </row>
    <row r="24" spans="1:20" ht="42.75" customHeight="1">
      <c r="A24" s="1378"/>
      <c r="B24" s="1378"/>
      <c r="C24" s="1378"/>
      <c r="D24" s="1442"/>
      <c r="E24" s="1452" t="s">
        <v>1452</v>
      </c>
      <c r="F24" s="1453"/>
      <c r="G24" s="1453"/>
      <c r="H24" s="1444"/>
      <c r="I24" s="1445"/>
      <c r="J24" s="1446"/>
      <c r="K24" s="1447"/>
      <c r="L24" s="1447"/>
      <c r="M24" s="1447"/>
      <c r="N24" s="1448"/>
      <c r="O24" s="1454" t="s">
        <v>1464</v>
      </c>
      <c r="P24" s="1455"/>
      <c r="Q24" s="1454"/>
      <c r="R24" s="1444"/>
      <c r="S24" s="1450"/>
      <c r="T24" s="1451"/>
    </row>
    <row r="25" spans="1:20" ht="22.5">
      <c r="A25" s="1456" t="s">
        <v>1250</v>
      </c>
      <c r="B25" s="1456"/>
      <c r="C25" s="1456"/>
      <c r="D25" s="1457" t="s">
        <v>1241</v>
      </c>
      <c r="E25" s="1458" t="s">
        <v>1403</v>
      </c>
      <c r="F25" s="1459"/>
      <c r="G25" s="1460"/>
      <c r="H25" s="1461" t="s">
        <v>1239</v>
      </c>
      <c r="I25" s="1450" t="s">
        <v>1374</v>
      </c>
      <c r="J25" s="1463" t="s">
        <v>1240</v>
      </c>
      <c r="K25" s="1464" t="s">
        <v>1251</v>
      </c>
      <c r="L25" s="1464"/>
      <c r="M25" s="1464"/>
      <c r="N25" s="1465" t="s">
        <v>1241</v>
      </c>
      <c r="O25" s="1466" t="s">
        <v>1252</v>
      </c>
      <c r="P25" s="1467"/>
      <c r="Q25" s="1466"/>
      <c r="R25" s="1463" t="s">
        <v>1239</v>
      </c>
      <c r="S25" s="1450" t="s">
        <v>1374</v>
      </c>
      <c r="T25" s="1407" t="s">
        <v>1240</v>
      </c>
    </row>
    <row r="26" spans="1:20" ht="42.75" customHeight="1">
      <c r="A26" s="1456"/>
      <c r="B26" s="1456"/>
      <c r="C26" s="1456"/>
      <c r="D26" s="1457"/>
      <c r="E26" s="1473" t="s">
        <v>1453</v>
      </c>
      <c r="F26" s="1473"/>
      <c r="G26" s="1473"/>
      <c r="H26" s="1461"/>
      <c r="I26" s="1462"/>
      <c r="J26" s="1463"/>
      <c r="K26" s="1464"/>
      <c r="L26" s="1464"/>
      <c r="M26" s="1464"/>
      <c r="N26" s="1465"/>
      <c r="O26" s="1473" t="s">
        <v>1465</v>
      </c>
      <c r="P26" s="1474"/>
      <c r="Q26" s="1473"/>
      <c r="R26" s="1463"/>
      <c r="S26" s="1462"/>
      <c r="T26" s="1407"/>
    </row>
    <row r="27" spans="1:20" ht="22.5">
      <c r="A27" s="1456" t="s">
        <v>1261</v>
      </c>
      <c r="B27" s="1456"/>
      <c r="C27" s="1456"/>
      <c r="D27" s="1465" t="s">
        <v>1241</v>
      </c>
      <c r="E27" s="1468" t="s">
        <v>1262</v>
      </c>
      <c r="F27" s="1469"/>
      <c r="G27" s="1468"/>
      <c r="H27" s="1470" t="s">
        <v>1239</v>
      </c>
      <c r="I27" s="1450" t="s">
        <v>1374</v>
      </c>
      <c r="J27" s="1470" t="s">
        <v>1240</v>
      </c>
      <c r="K27" s="1464" t="s">
        <v>1253</v>
      </c>
      <c r="L27" s="1464"/>
      <c r="M27" s="1464"/>
      <c r="N27" s="1457" t="s">
        <v>1241</v>
      </c>
      <c r="O27" s="1471" t="s">
        <v>1254</v>
      </c>
      <c r="P27" s="1472"/>
      <c r="Q27" s="1471"/>
      <c r="R27" s="1470" t="s">
        <v>1239</v>
      </c>
      <c r="S27" s="1450" t="s">
        <v>1374</v>
      </c>
      <c r="T27" s="1407" t="s">
        <v>1240</v>
      </c>
    </row>
    <row r="28" spans="1:20" ht="42.75" customHeight="1">
      <c r="A28" s="1456"/>
      <c r="B28" s="1456"/>
      <c r="C28" s="1456"/>
      <c r="D28" s="1465"/>
      <c r="E28" s="1473" t="s">
        <v>1454</v>
      </c>
      <c r="F28" s="1473"/>
      <c r="G28" s="1473"/>
      <c r="H28" s="1470"/>
      <c r="I28" s="1450"/>
      <c r="J28" s="1470"/>
      <c r="K28" s="1464"/>
      <c r="L28" s="1464"/>
      <c r="M28" s="1464"/>
      <c r="N28" s="1457"/>
      <c r="O28" s="1473" t="s">
        <v>1466</v>
      </c>
      <c r="P28" s="1474"/>
      <c r="Q28" s="1473"/>
      <c r="R28" s="1470"/>
      <c r="S28" s="1450"/>
      <c r="T28" s="1407"/>
    </row>
    <row r="29" spans="1:20" ht="33">
      <c r="A29" s="1456" t="s">
        <v>1255</v>
      </c>
      <c r="B29" s="1456"/>
      <c r="C29" s="1456"/>
      <c r="D29" s="1465" t="s">
        <v>1241</v>
      </c>
      <c r="E29" s="1471" t="s">
        <v>1455</v>
      </c>
      <c r="F29" s="1471"/>
      <c r="G29" s="1471"/>
      <c r="H29" s="1470" t="s">
        <v>1239</v>
      </c>
      <c r="I29" s="1450" t="s">
        <v>1374</v>
      </c>
      <c r="J29" s="1470" t="s">
        <v>1240</v>
      </c>
      <c r="K29" s="1375" t="s">
        <v>1256</v>
      </c>
      <c r="L29" s="1375"/>
      <c r="M29" s="1375"/>
      <c r="N29" s="1018" t="s">
        <v>1241</v>
      </c>
      <c r="O29" s="1466" t="s">
        <v>1467</v>
      </c>
      <c r="P29" s="1467"/>
      <c r="Q29" s="1466"/>
      <c r="R29" s="1470" t="s">
        <v>1239</v>
      </c>
      <c r="S29" s="1450" t="s">
        <v>1374</v>
      </c>
      <c r="T29" s="1407" t="s">
        <v>1240</v>
      </c>
    </row>
    <row r="30" spans="1:20" ht="42.75" customHeight="1">
      <c r="A30" s="1456"/>
      <c r="B30" s="1456"/>
      <c r="C30" s="1456"/>
      <c r="D30" s="1465"/>
      <c r="E30" s="1454" t="s">
        <v>1456</v>
      </c>
      <c r="F30" s="1454"/>
      <c r="G30" s="1454"/>
      <c r="H30" s="1470"/>
      <c r="I30" s="1450"/>
      <c r="J30" s="1470"/>
      <c r="K30" s="1379" t="s">
        <v>1365</v>
      </c>
      <c r="L30" s="1379"/>
      <c r="M30" s="1379"/>
      <c r="N30" s="1242" t="s">
        <v>1237</v>
      </c>
      <c r="O30" s="1475" t="s">
        <v>1468</v>
      </c>
      <c r="P30" s="1476"/>
      <c r="Q30" s="1477"/>
      <c r="R30" s="1470"/>
      <c r="S30" s="1450"/>
      <c r="T30" s="1407"/>
    </row>
    <row r="31" spans="1:20" ht="21" customHeight="1">
      <c r="A31" s="1456" t="s">
        <v>1257</v>
      </c>
      <c r="B31" s="1456"/>
      <c r="C31" s="1456"/>
      <c r="D31" s="1465" t="s">
        <v>1241</v>
      </c>
      <c r="E31" s="1478" t="s">
        <v>1402</v>
      </c>
      <c r="F31" s="1466"/>
      <c r="G31" s="1466"/>
      <c r="H31" s="1470" t="s">
        <v>1239</v>
      </c>
      <c r="I31" s="1450" t="s">
        <v>1374</v>
      </c>
      <c r="J31" s="1470" t="s">
        <v>1240</v>
      </c>
      <c r="K31" s="1464" t="s">
        <v>1258</v>
      </c>
      <c r="L31" s="1464"/>
      <c r="M31" s="1464"/>
      <c r="N31" s="1442" t="s">
        <v>1241</v>
      </c>
      <c r="O31" s="1471" t="s">
        <v>1469</v>
      </c>
      <c r="P31" s="1472"/>
      <c r="Q31" s="1471"/>
      <c r="R31" s="1470" t="s">
        <v>1239</v>
      </c>
      <c r="S31" s="1450" t="s">
        <v>1374</v>
      </c>
      <c r="T31" s="1407" t="s">
        <v>1240</v>
      </c>
    </row>
    <row r="32" spans="1:20" ht="42.75" customHeight="1">
      <c r="A32" s="1456"/>
      <c r="B32" s="1456"/>
      <c r="C32" s="1456"/>
      <c r="D32" s="1465"/>
      <c r="E32" s="1473" t="s">
        <v>1457</v>
      </c>
      <c r="F32" s="1473"/>
      <c r="G32" s="1473"/>
      <c r="H32" s="1470"/>
      <c r="I32" s="1450"/>
      <c r="J32" s="1470"/>
      <c r="K32" s="1464"/>
      <c r="L32" s="1464"/>
      <c r="M32" s="1464"/>
      <c r="N32" s="1442"/>
      <c r="O32" s="1473" t="s">
        <v>1470</v>
      </c>
      <c r="P32" s="1474"/>
      <c r="Q32" s="1473"/>
      <c r="R32" s="1470"/>
      <c r="S32" s="1450"/>
      <c r="T32" s="1407"/>
    </row>
    <row r="33" spans="1:20" ht="22.5">
      <c r="A33" s="1479" t="s">
        <v>1259</v>
      </c>
      <c r="B33" s="1479"/>
      <c r="C33" s="1479"/>
      <c r="D33" s="1442" t="s">
        <v>1241</v>
      </c>
      <c r="E33" s="1471" t="s">
        <v>1364</v>
      </c>
      <c r="F33" s="1471"/>
      <c r="G33" s="1471"/>
      <c r="H33" s="1470" t="s">
        <v>1239</v>
      </c>
      <c r="I33" s="1450" t="s">
        <v>1374</v>
      </c>
      <c r="J33" s="1480" t="s">
        <v>1240</v>
      </c>
      <c r="K33" s="1481" t="s">
        <v>1260</v>
      </c>
      <c r="L33" s="1481"/>
      <c r="M33" s="1481"/>
      <c r="N33" s="1465" t="s">
        <v>1241</v>
      </c>
      <c r="O33" s="1471" t="s">
        <v>1471</v>
      </c>
      <c r="P33" s="1472"/>
      <c r="Q33" s="1471"/>
      <c r="R33" s="1470" t="s">
        <v>1239</v>
      </c>
      <c r="S33" s="1450" t="s">
        <v>1374</v>
      </c>
      <c r="T33" s="1407" t="s">
        <v>1240</v>
      </c>
    </row>
    <row r="34" spans="1:20" ht="42.75" customHeight="1">
      <c r="A34" s="1479"/>
      <c r="B34" s="1479"/>
      <c r="C34" s="1479"/>
      <c r="D34" s="1442"/>
      <c r="E34" s="1482" t="s">
        <v>1458</v>
      </c>
      <c r="F34" s="1482"/>
      <c r="G34" s="1482"/>
      <c r="H34" s="1470"/>
      <c r="I34" s="1450"/>
      <c r="J34" s="1480"/>
      <c r="K34" s="1481"/>
      <c r="L34" s="1481"/>
      <c r="M34" s="1481"/>
      <c r="N34" s="1465"/>
      <c r="O34" s="1473" t="s">
        <v>1472</v>
      </c>
      <c r="P34" s="1474"/>
      <c r="Q34" s="1473"/>
      <c r="R34" s="1470"/>
      <c r="S34" s="1450"/>
      <c r="T34" s="1407"/>
    </row>
    <row r="35" spans="1:20" ht="22.5">
      <c r="A35" s="1351" t="s">
        <v>1397</v>
      </c>
      <c r="B35" s="1351"/>
      <c r="C35" s="1351"/>
      <c r="D35" s="1485" t="s">
        <v>1241</v>
      </c>
      <c r="E35" s="1471" t="s">
        <v>1401</v>
      </c>
      <c r="F35" s="1471"/>
      <c r="G35" s="1471"/>
      <c r="H35" s="1470" t="s">
        <v>1239</v>
      </c>
      <c r="I35" s="1450" t="s">
        <v>1374</v>
      </c>
      <c r="J35" s="1463" t="s">
        <v>1240</v>
      </c>
      <c r="K35" s="1427" t="s">
        <v>1405</v>
      </c>
      <c r="L35" s="1427"/>
      <c r="M35" s="1427"/>
      <c r="N35" s="1442" t="s">
        <v>1241</v>
      </c>
      <c r="O35" s="1468" t="s">
        <v>1404</v>
      </c>
      <c r="P35" s="1469"/>
      <c r="Q35" s="1468"/>
      <c r="R35" s="1470" t="s">
        <v>1239</v>
      </c>
      <c r="S35" s="1462" t="s">
        <v>1374</v>
      </c>
      <c r="T35" s="1407" t="s">
        <v>1240</v>
      </c>
    </row>
    <row r="36" spans="1:20" ht="42.75" customHeight="1">
      <c r="A36" s="1351"/>
      <c r="B36" s="1351"/>
      <c r="C36" s="1351"/>
      <c r="D36" s="1485"/>
      <c r="E36" s="1473" t="s">
        <v>1459</v>
      </c>
      <c r="F36" s="1473"/>
      <c r="G36" s="1473"/>
      <c r="H36" s="1470"/>
      <c r="I36" s="1450"/>
      <c r="J36" s="1470"/>
      <c r="K36" s="1427"/>
      <c r="L36" s="1427"/>
      <c r="M36" s="1427"/>
      <c r="N36" s="1442"/>
      <c r="O36" s="1473" t="s">
        <v>1473</v>
      </c>
      <c r="P36" s="1474"/>
      <c r="Q36" s="1473"/>
      <c r="R36" s="1470"/>
      <c r="S36" s="1462"/>
      <c r="T36" s="1407"/>
    </row>
    <row r="37" spans="1:20" ht="22.5">
      <c r="A37" s="1456" t="s">
        <v>1399</v>
      </c>
      <c r="B37" s="1456"/>
      <c r="C37" s="1456"/>
      <c r="D37" s="1465" t="s">
        <v>1241</v>
      </c>
      <c r="E37" s="1471" t="s">
        <v>1398</v>
      </c>
      <c r="F37" s="1471"/>
      <c r="G37" s="1471"/>
      <c r="H37" s="1470" t="s">
        <v>1239</v>
      </c>
      <c r="I37" s="1450" t="s">
        <v>1374</v>
      </c>
      <c r="J37" s="1486" t="s">
        <v>1240</v>
      </c>
      <c r="K37" s="1426" t="s">
        <v>1263</v>
      </c>
      <c r="L37" s="1426"/>
      <c r="M37" s="1426"/>
      <c r="N37" s="1442" t="s">
        <v>1241</v>
      </c>
      <c r="O37" s="1471" t="s">
        <v>1264</v>
      </c>
      <c r="P37" s="1472"/>
      <c r="Q37" s="1471"/>
      <c r="R37" s="1470" t="s">
        <v>1239</v>
      </c>
      <c r="S37" s="1402" t="s">
        <v>1374</v>
      </c>
      <c r="T37" s="1483" t="s">
        <v>1240</v>
      </c>
    </row>
    <row r="38" spans="1:20" ht="42.75" customHeight="1">
      <c r="A38" s="1456"/>
      <c r="B38" s="1456"/>
      <c r="C38" s="1456"/>
      <c r="D38" s="1465"/>
      <c r="E38" s="1473" t="s">
        <v>1460</v>
      </c>
      <c r="F38" s="1473"/>
      <c r="G38" s="1473"/>
      <c r="H38" s="1470"/>
      <c r="I38" s="1450"/>
      <c r="J38" s="1486"/>
      <c r="K38" s="1426"/>
      <c r="L38" s="1426"/>
      <c r="M38" s="1426"/>
      <c r="N38" s="1442"/>
      <c r="O38" s="1482" t="s">
        <v>1474</v>
      </c>
      <c r="P38" s="1484"/>
      <c r="Q38" s="1482"/>
      <c r="R38" s="1470"/>
      <c r="S38" s="1402"/>
      <c r="T38" s="1483"/>
    </row>
    <row r="39" spans="1:20" ht="22.5">
      <c r="A39" s="1491" t="s">
        <v>1265</v>
      </c>
      <c r="B39" s="1491"/>
      <c r="C39" s="1491"/>
      <c r="D39" s="1465" t="s">
        <v>1241</v>
      </c>
      <c r="E39" s="1471" t="s">
        <v>1266</v>
      </c>
      <c r="F39" s="1471"/>
      <c r="G39" s="1471"/>
      <c r="H39" s="1463" t="s">
        <v>1239</v>
      </c>
      <c r="I39" s="1450" t="s">
        <v>1374</v>
      </c>
      <c r="J39" s="1463" t="s">
        <v>1240</v>
      </c>
      <c r="K39" s="1464" t="s">
        <v>1267</v>
      </c>
      <c r="L39" s="1464"/>
      <c r="M39" s="1464"/>
      <c r="N39" s="1442" t="s">
        <v>1241</v>
      </c>
      <c r="O39" s="1471" t="s">
        <v>1268</v>
      </c>
      <c r="P39" s="1472"/>
      <c r="Q39" s="1471"/>
      <c r="R39" s="1470" t="s">
        <v>1239</v>
      </c>
      <c r="S39" s="1462" t="s">
        <v>1374</v>
      </c>
      <c r="T39" s="1487" t="s">
        <v>1240</v>
      </c>
    </row>
    <row r="40" spans="1:20" ht="42.75" customHeight="1" thickBot="1">
      <c r="A40" s="1491"/>
      <c r="B40" s="1491"/>
      <c r="C40" s="1491"/>
      <c r="D40" s="1465"/>
      <c r="E40" s="1473" t="s">
        <v>1461</v>
      </c>
      <c r="F40" s="1473"/>
      <c r="G40" s="1473"/>
      <c r="H40" s="1463"/>
      <c r="I40" s="1462"/>
      <c r="J40" s="1463"/>
      <c r="K40" s="1464"/>
      <c r="L40" s="1464"/>
      <c r="M40" s="1464"/>
      <c r="N40" s="1442"/>
      <c r="O40" s="1482" t="s">
        <v>1451</v>
      </c>
      <c r="P40" s="1484"/>
      <c r="Q40" s="1482"/>
      <c r="R40" s="1470"/>
      <c r="S40" s="1462"/>
      <c r="T40" s="1487"/>
    </row>
    <row r="41" spans="1:20" ht="39" customHeight="1" thickBot="1">
      <c r="A41" s="1488" t="s">
        <v>1407</v>
      </c>
      <c r="B41" s="1488"/>
      <c r="C41" s="1488"/>
      <c r="D41" s="1488"/>
      <c r="E41" s="1488"/>
      <c r="F41" s="1488"/>
      <c r="G41" s="1488"/>
      <c r="H41" s="1488"/>
      <c r="I41" s="1488"/>
      <c r="J41" s="1488"/>
      <c r="K41" s="1488"/>
      <c r="L41" s="1488"/>
      <c r="M41" s="1488"/>
      <c r="N41" s="1488"/>
      <c r="O41" s="1488"/>
      <c r="P41" s="1488"/>
      <c r="Q41" s="1488"/>
      <c r="R41" s="1488"/>
      <c r="S41" s="1488"/>
      <c r="T41" s="1488"/>
    </row>
    <row r="42" spans="1:20" ht="36.75" customHeight="1">
      <c r="A42" s="1489" t="s">
        <v>1415</v>
      </c>
      <c r="B42" s="1489"/>
      <c r="C42" s="1489"/>
      <c r="D42" s="1490" t="s">
        <v>1396</v>
      </c>
      <c r="E42" s="1490"/>
      <c r="F42" s="1490"/>
      <c r="G42" s="1016" t="s">
        <v>1243</v>
      </c>
      <c r="H42" s="838" t="s">
        <v>1239</v>
      </c>
      <c r="I42" s="851" t="s">
        <v>1374</v>
      </c>
      <c r="J42" s="839" t="s">
        <v>1240</v>
      </c>
      <c r="K42" s="1489" t="s">
        <v>1417</v>
      </c>
      <c r="L42" s="1489"/>
      <c r="M42" s="1489"/>
      <c r="N42" s="1490" t="s">
        <v>1420</v>
      </c>
      <c r="O42" s="1490"/>
      <c r="P42" s="1490"/>
      <c r="Q42" s="1017" t="s">
        <v>1237</v>
      </c>
      <c r="R42" s="842" t="s">
        <v>341</v>
      </c>
      <c r="S42" s="842" t="s">
        <v>341</v>
      </c>
      <c r="T42" s="839" t="s">
        <v>1240</v>
      </c>
    </row>
    <row r="43" spans="1:20" ht="36.75" customHeight="1">
      <c r="A43" s="1498" t="s">
        <v>1414</v>
      </c>
      <c r="B43" s="1499"/>
      <c r="C43" s="1499"/>
      <c r="D43" s="1500"/>
      <c r="E43" s="1500"/>
      <c r="F43" s="1501"/>
      <c r="G43" s="1017" t="s">
        <v>1241</v>
      </c>
      <c r="H43" s="840" t="s">
        <v>1239</v>
      </c>
      <c r="I43" s="852" t="s">
        <v>1374</v>
      </c>
      <c r="J43" s="841" t="s">
        <v>1240</v>
      </c>
      <c r="K43" s="1489" t="s">
        <v>1418</v>
      </c>
      <c r="L43" s="1489"/>
      <c r="M43" s="1489"/>
      <c r="N43" s="1490" t="s">
        <v>1421</v>
      </c>
      <c r="O43" s="1490"/>
      <c r="P43" s="1490"/>
      <c r="Q43" s="1017" t="s">
        <v>1237</v>
      </c>
      <c r="R43" s="842" t="s">
        <v>341</v>
      </c>
      <c r="S43" s="842" t="s">
        <v>341</v>
      </c>
      <c r="T43" s="841" t="s">
        <v>1240</v>
      </c>
    </row>
    <row r="44" spans="1:20" ht="36.75" customHeight="1" thickBot="1">
      <c r="A44" s="1494" t="s">
        <v>1414</v>
      </c>
      <c r="B44" s="1495"/>
      <c r="C44" s="1496"/>
      <c r="D44" s="1497" t="s">
        <v>1416</v>
      </c>
      <c r="E44" s="1495"/>
      <c r="F44" s="1496"/>
      <c r="G44" s="1017" t="s">
        <v>1241</v>
      </c>
      <c r="H44" s="840" t="s">
        <v>1239</v>
      </c>
      <c r="I44" s="852" t="s">
        <v>1374</v>
      </c>
      <c r="J44" s="841" t="s">
        <v>1240</v>
      </c>
      <c r="K44" s="1489" t="s">
        <v>1419</v>
      </c>
      <c r="L44" s="1489"/>
      <c r="M44" s="1489"/>
      <c r="N44" s="1490" t="s">
        <v>1422</v>
      </c>
      <c r="O44" s="1490"/>
      <c r="P44" s="1490"/>
      <c r="Q44" s="1017" t="s">
        <v>1237</v>
      </c>
      <c r="R44" s="842" t="s">
        <v>341</v>
      </c>
      <c r="S44" s="842" t="s">
        <v>341</v>
      </c>
      <c r="T44" s="841" t="s">
        <v>1240</v>
      </c>
    </row>
    <row r="45" spans="1:20" ht="33.75" customHeight="1" thickBot="1">
      <c r="A45" s="1492" t="s">
        <v>1406</v>
      </c>
      <c r="B45" s="1492"/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</row>
    <row r="46" spans="1:20" ht="52.5" customHeight="1">
      <c r="A46" s="1493" t="s">
        <v>1413</v>
      </c>
      <c r="B46" s="1493"/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</row>
  </sheetData>
  <mergeCells count="210">
    <mergeCell ref="A45:T45"/>
    <mergeCell ref="A46:T46"/>
    <mergeCell ref="A44:C44"/>
    <mergeCell ref="D44:F44"/>
    <mergeCell ref="A43:F43"/>
    <mergeCell ref="K43:M43"/>
    <mergeCell ref="N43:P43"/>
    <mergeCell ref="K44:M44"/>
    <mergeCell ref="N44:P44"/>
    <mergeCell ref="R39:R40"/>
    <mergeCell ref="S39:S40"/>
    <mergeCell ref="T39:T40"/>
    <mergeCell ref="E40:G40"/>
    <mergeCell ref="O40:Q40"/>
    <mergeCell ref="A41:T41"/>
    <mergeCell ref="A42:C42"/>
    <mergeCell ref="D42:F42"/>
    <mergeCell ref="A39:C40"/>
    <mergeCell ref="D39:D40"/>
    <mergeCell ref="E39:G39"/>
    <mergeCell ref="H39:H40"/>
    <mergeCell ref="I39:I40"/>
    <mergeCell ref="J39:J40"/>
    <mergeCell ref="K39:M40"/>
    <mergeCell ref="N39:N40"/>
    <mergeCell ref="O39:Q39"/>
    <mergeCell ref="K42:M42"/>
    <mergeCell ref="N42:P42"/>
    <mergeCell ref="R37:R38"/>
    <mergeCell ref="S37:S38"/>
    <mergeCell ref="T37:T38"/>
    <mergeCell ref="E38:G38"/>
    <mergeCell ref="O38:Q38"/>
    <mergeCell ref="A35:C36"/>
    <mergeCell ref="D35:D36"/>
    <mergeCell ref="E35:G35"/>
    <mergeCell ref="H35:H36"/>
    <mergeCell ref="I35:I36"/>
    <mergeCell ref="A37:C38"/>
    <mergeCell ref="D37:D38"/>
    <mergeCell ref="E37:G37"/>
    <mergeCell ref="H37:H38"/>
    <mergeCell ref="I37:I38"/>
    <mergeCell ref="J37:J38"/>
    <mergeCell ref="K37:M38"/>
    <mergeCell ref="N37:N38"/>
    <mergeCell ref="O37:Q37"/>
    <mergeCell ref="J35:J36"/>
    <mergeCell ref="K35:M36"/>
    <mergeCell ref="N35:N36"/>
    <mergeCell ref="O35:Q35"/>
    <mergeCell ref="R31:R32"/>
    <mergeCell ref="S31:S32"/>
    <mergeCell ref="T31:T32"/>
    <mergeCell ref="E32:G32"/>
    <mergeCell ref="O32:Q32"/>
    <mergeCell ref="R33:R34"/>
    <mergeCell ref="S33:S34"/>
    <mergeCell ref="T33:T34"/>
    <mergeCell ref="R35:R36"/>
    <mergeCell ref="S35:S36"/>
    <mergeCell ref="T35:T36"/>
    <mergeCell ref="E36:G36"/>
    <mergeCell ref="O36:Q36"/>
    <mergeCell ref="A33:C34"/>
    <mergeCell ref="D33:D34"/>
    <mergeCell ref="E33:G33"/>
    <mergeCell ref="H33:H34"/>
    <mergeCell ref="I33:I34"/>
    <mergeCell ref="J33:J34"/>
    <mergeCell ref="K33:M34"/>
    <mergeCell ref="N33:N34"/>
    <mergeCell ref="O33:Q33"/>
    <mergeCell ref="E34:G34"/>
    <mergeCell ref="O34:Q34"/>
    <mergeCell ref="A31:C32"/>
    <mergeCell ref="D31:D32"/>
    <mergeCell ref="E31:G31"/>
    <mergeCell ref="H31:H32"/>
    <mergeCell ref="I31:I32"/>
    <mergeCell ref="J31:J32"/>
    <mergeCell ref="K31:M32"/>
    <mergeCell ref="N31:N32"/>
    <mergeCell ref="O31:Q31"/>
    <mergeCell ref="A29:C30"/>
    <mergeCell ref="D29:D30"/>
    <mergeCell ref="E29:G29"/>
    <mergeCell ref="H29:H30"/>
    <mergeCell ref="I29:I30"/>
    <mergeCell ref="J29:J30"/>
    <mergeCell ref="K29:M29"/>
    <mergeCell ref="O29:Q29"/>
    <mergeCell ref="R29:R30"/>
    <mergeCell ref="S29:S30"/>
    <mergeCell ref="T29:T30"/>
    <mergeCell ref="E30:G30"/>
    <mergeCell ref="K30:M30"/>
    <mergeCell ref="O30:Q30"/>
    <mergeCell ref="S25:S26"/>
    <mergeCell ref="T25:T26"/>
    <mergeCell ref="E26:G26"/>
    <mergeCell ref="O26:Q26"/>
    <mergeCell ref="R27:R28"/>
    <mergeCell ref="S27:S28"/>
    <mergeCell ref="T27:T28"/>
    <mergeCell ref="R25:R26"/>
    <mergeCell ref="A27:C28"/>
    <mergeCell ref="D27:D28"/>
    <mergeCell ref="E27:G27"/>
    <mergeCell ref="H27:H28"/>
    <mergeCell ref="I27:I28"/>
    <mergeCell ref="J27:J28"/>
    <mergeCell ref="K27:M28"/>
    <mergeCell ref="N27:N28"/>
    <mergeCell ref="O27:Q27"/>
    <mergeCell ref="E28:G28"/>
    <mergeCell ref="O28:Q28"/>
    <mergeCell ref="A25:C26"/>
    <mergeCell ref="D25:D26"/>
    <mergeCell ref="E25:G25"/>
    <mergeCell ref="H25:H26"/>
    <mergeCell ref="I25:I26"/>
    <mergeCell ref="J25:J26"/>
    <mergeCell ref="K25:M26"/>
    <mergeCell ref="N25:N26"/>
    <mergeCell ref="O25:Q25"/>
    <mergeCell ref="A22:T22"/>
    <mergeCell ref="A23:C24"/>
    <mergeCell ref="D23:D24"/>
    <mergeCell ref="E23:G23"/>
    <mergeCell ref="H23:H24"/>
    <mergeCell ref="I23:I24"/>
    <mergeCell ref="J23:J24"/>
    <mergeCell ref="K23:M24"/>
    <mergeCell ref="N23:N24"/>
    <mergeCell ref="O23:Q23"/>
    <mergeCell ref="R23:R24"/>
    <mergeCell ref="S23:S24"/>
    <mergeCell ref="T23:T24"/>
    <mergeCell ref="E24:G24"/>
    <mergeCell ref="O24:Q24"/>
    <mergeCell ref="A20:E20"/>
    <mergeCell ref="F20:J21"/>
    <mergeCell ref="K20:M20"/>
    <mergeCell ref="O20:Q20"/>
    <mergeCell ref="R20:R21"/>
    <mergeCell ref="S20:S21"/>
    <mergeCell ref="T20:T21"/>
    <mergeCell ref="A21:E21"/>
    <mergeCell ref="K21:M21"/>
    <mergeCell ref="O21:Q21"/>
    <mergeCell ref="A19:T19"/>
    <mergeCell ref="R7:T7"/>
    <mergeCell ref="O10:Q12"/>
    <mergeCell ref="A12:C12"/>
    <mergeCell ref="A13:C13"/>
    <mergeCell ref="K13:M13"/>
    <mergeCell ref="O13:Q13"/>
    <mergeCell ref="R13:T13"/>
    <mergeCell ref="A10:C10"/>
    <mergeCell ref="D10:F10"/>
    <mergeCell ref="G9:J10"/>
    <mergeCell ref="D13:F13"/>
    <mergeCell ref="R9:T9"/>
    <mergeCell ref="O9:Q9"/>
    <mergeCell ref="K9:M9"/>
    <mergeCell ref="D9:F9"/>
    <mergeCell ref="D12:F12"/>
    <mergeCell ref="K10:M10"/>
    <mergeCell ref="A1:T1"/>
    <mergeCell ref="A2:T2"/>
    <mergeCell ref="A3:J3"/>
    <mergeCell ref="K3:T3"/>
    <mergeCell ref="A4:C4"/>
    <mergeCell ref="D4:F4"/>
    <mergeCell ref="K4:M4"/>
    <mergeCell ref="O4:Q4"/>
    <mergeCell ref="A14:T14"/>
    <mergeCell ref="A5:C5"/>
    <mergeCell ref="D5:F5"/>
    <mergeCell ref="K5:M5"/>
    <mergeCell ref="O5:Q5"/>
    <mergeCell ref="A8:C8"/>
    <mergeCell ref="D8:F8"/>
    <mergeCell ref="K8:M8"/>
    <mergeCell ref="O8:Q8"/>
    <mergeCell ref="A9:C9"/>
    <mergeCell ref="A6:C6"/>
    <mergeCell ref="D6:F6"/>
    <mergeCell ref="K6:M6"/>
    <mergeCell ref="O6:Q6"/>
    <mergeCell ref="A7:C7"/>
    <mergeCell ref="D7:F7"/>
    <mergeCell ref="K7:M7"/>
    <mergeCell ref="O7:Q7"/>
    <mergeCell ref="A17:T17"/>
    <mergeCell ref="A18:E18"/>
    <mergeCell ref="F18:G18"/>
    <mergeCell ref="H18:Q18"/>
    <mergeCell ref="A11:C11"/>
    <mergeCell ref="D11:F11"/>
    <mergeCell ref="K11:M12"/>
    <mergeCell ref="N11:N12"/>
    <mergeCell ref="R11:R12"/>
    <mergeCell ref="S11:S12"/>
    <mergeCell ref="T11:T12"/>
    <mergeCell ref="A15:E16"/>
    <mergeCell ref="F15:G16"/>
    <mergeCell ref="H15:Q15"/>
    <mergeCell ref="H16:Q16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42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73"/>
  <sheetViews>
    <sheetView zoomScale="80" zoomScaleNormal="80" workbookViewId="0">
      <selection activeCell="X11" sqref="X11"/>
    </sheetView>
  </sheetViews>
  <sheetFormatPr defaultRowHeight="15"/>
  <cols>
    <col min="1" max="1" width="19"/>
    <col min="2" max="2" width="7.42578125"/>
    <col min="3" max="3" width="8.140625" customWidth="1"/>
    <col min="4" max="4" width="15.85546875" customWidth="1"/>
    <col min="5" max="5" width="20.140625" customWidth="1"/>
    <col min="6" max="6" width="7.42578125"/>
    <col min="7" max="7" width="8.5703125"/>
    <col min="8" max="8" width="15.140625"/>
    <col min="9" max="9" width="20.140625"/>
    <col min="10" max="10" width="7.7109375" customWidth="1"/>
    <col min="11" max="11" width="11.85546875" customWidth="1"/>
    <col min="12" max="12" width="17" customWidth="1"/>
    <col min="13" max="13" width="18.5703125"/>
    <col min="14" max="14" width="8.5703125" customWidth="1"/>
    <col min="15" max="15" width="9.42578125" customWidth="1"/>
    <col min="16" max="16" width="23.42578125" customWidth="1"/>
    <col min="17" max="976" width="8.5703125"/>
  </cols>
  <sheetData>
    <row r="1" spans="1:16" ht="65.25" customHeight="1">
      <c r="A1" s="1509" t="s">
        <v>0</v>
      </c>
      <c r="B1" s="1509"/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  <c r="P1" s="1509"/>
    </row>
    <row r="2" spans="1:16" ht="66.75" customHeight="1">
      <c r="A2" s="1510" t="s">
        <v>1362</v>
      </c>
      <c r="B2" s="1510"/>
      <c r="C2" s="1510"/>
      <c r="D2" s="1510"/>
      <c r="E2" s="1510"/>
      <c r="F2" s="1510"/>
      <c r="G2" s="1510"/>
      <c r="H2" s="1510"/>
      <c r="I2" s="1510"/>
      <c r="J2" s="1510"/>
      <c r="K2" s="1510"/>
      <c r="L2" s="1510"/>
      <c r="M2" s="1510"/>
      <c r="N2" s="1510"/>
      <c r="O2" s="1510"/>
      <c r="P2" s="1510"/>
    </row>
    <row r="3" spans="1:16" ht="30.75" customHeight="1" thickBot="1">
      <c r="A3" s="1511" t="s">
        <v>1360</v>
      </c>
      <c r="B3" s="1511"/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</row>
    <row r="4" spans="1:16" ht="24" customHeight="1" thickBot="1">
      <c r="A4" s="1019" t="s">
        <v>2</v>
      </c>
      <c r="B4" s="1512" t="s">
        <v>3</v>
      </c>
      <c r="C4" s="1512"/>
      <c r="D4" s="1512"/>
      <c r="E4" s="1019" t="s">
        <v>2</v>
      </c>
      <c r="F4" s="1512" t="s">
        <v>3</v>
      </c>
      <c r="G4" s="1512"/>
      <c r="H4" s="1512"/>
      <c r="I4" s="1019" t="s">
        <v>2</v>
      </c>
      <c r="J4" s="1512" t="s">
        <v>3</v>
      </c>
      <c r="K4" s="1512"/>
      <c r="L4" s="1512"/>
      <c r="M4" s="1019" t="s">
        <v>2</v>
      </c>
      <c r="N4" s="1512" t="s">
        <v>3</v>
      </c>
      <c r="O4" s="1512"/>
      <c r="P4" s="1512"/>
    </row>
    <row r="5" spans="1:16" ht="19.5" customHeight="1">
      <c r="A5" s="1126" t="s">
        <v>1271</v>
      </c>
      <c r="B5" s="1127" t="s">
        <v>590</v>
      </c>
      <c r="C5" s="1128">
        <v>0.2</v>
      </c>
      <c r="D5" s="1129" t="s">
        <v>1272</v>
      </c>
      <c r="E5" s="1126" t="s">
        <v>1273</v>
      </c>
      <c r="F5" s="1127" t="s">
        <v>590</v>
      </c>
      <c r="G5" s="1128">
        <v>1</v>
      </c>
      <c r="H5" s="1129" t="s">
        <v>1272</v>
      </c>
      <c r="I5" s="1130" t="s">
        <v>1271</v>
      </c>
      <c r="J5" s="1131" t="s">
        <v>590</v>
      </c>
      <c r="K5" s="1132">
        <v>1.6</v>
      </c>
      <c r="L5" s="1133" t="s">
        <v>1272</v>
      </c>
      <c r="M5" s="1063" t="s">
        <v>1274</v>
      </c>
      <c r="N5" s="1134" t="s">
        <v>590</v>
      </c>
      <c r="O5" s="1135">
        <v>0.25</v>
      </c>
      <c r="P5" s="1136" t="s">
        <v>1272</v>
      </c>
    </row>
    <row r="6" spans="1:16" ht="19.5" customHeight="1">
      <c r="A6" s="1137" t="s">
        <v>1273</v>
      </c>
      <c r="B6" s="1134" t="s">
        <v>590</v>
      </c>
      <c r="C6" s="1138">
        <v>0.3</v>
      </c>
      <c r="D6" s="1133" t="s">
        <v>1272</v>
      </c>
      <c r="E6" s="1139" t="s">
        <v>1271</v>
      </c>
      <c r="F6" s="1131" t="s">
        <v>590</v>
      </c>
      <c r="G6" s="1132">
        <v>1.2</v>
      </c>
      <c r="H6" s="1140" t="s">
        <v>1272</v>
      </c>
      <c r="I6" s="1130" t="s">
        <v>1271</v>
      </c>
      <c r="J6" s="1134" t="s">
        <v>590</v>
      </c>
      <c r="K6" s="1138">
        <v>1.8</v>
      </c>
      <c r="L6" s="1133" t="s">
        <v>1272</v>
      </c>
      <c r="M6" s="1063" t="s">
        <v>1274</v>
      </c>
      <c r="N6" s="1131" t="s">
        <v>590</v>
      </c>
      <c r="O6" s="1141">
        <v>0.3</v>
      </c>
      <c r="P6" s="1136" t="s">
        <v>1272</v>
      </c>
    </row>
    <row r="7" spans="1:16" ht="19.5" customHeight="1">
      <c r="A7" s="1142" t="s">
        <v>1271</v>
      </c>
      <c r="B7" s="1143" t="s">
        <v>590</v>
      </c>
      <c r="C7" s="1144">
        <v>0.35</v>
      </c>
      <c r="D7" s="1133" t="s">
        <v>1272</v>
      </c>
      <c r="E7" s="1130" t="s">
        <v>1271</v>
      </c>
      <c r="F7" s="1131" t="s">
        <v>590</v>
      </c>
      <c r="G7" s="1141">
        <v>1.25</v>
      </c>
      <c r="H7" s="1140" t="s">
        <v>1275</v>
      </c>
      <c r="I7" s="1139" t="s">
        <v>1271</v>
      </c>
      <c r="J7" s="1131" t="s">
        <v>590</v>
      </c>
      <c r="K7" s="1132">
        <v>2</v>
      </c>
      <c r="L7" s="1140" t="s">
        <v>1272</v>
      </c>
      <c r="M7" s="1063" t="s">
        <v>1274</v>
      </c>
      <c r="N7" s="1134" t="s">
        <v>590</v>
      </c>
      <c r="O7" s="1135">
        <v>0.5</v>
      </c>
      <c r="P7" s="1136" t="s">
        <v>1272</v>
      </c>
    </row>
    <row r="8" spans="1:16" ht="19.5" customHeight="1">
      <c r="A8" s="1137" t="s">
        <v>1273</v>
      </c>
      <c r="B8" s="1134" t="s">
        <v>590</v>
      </c>
      <c r="C8" s="1138">
        <v>0.4</v>
      </c>
      <c r="D8" s="1133" t="s">
        <v>1272</v>
      </c>
      <c r="E8" s="1130" t="s">
        <v>1271</v>
      </c>
      <c r="F8" s="1134" t="s">
        <v>590</v>
      </c>
      <c r="G8" s="1138">
        <v>1.25</v>
      </c>
      <c r="H8" s="1133" t="s">
        <v>1272</v>
      </c>
      <c r="I8" s="1130" t="s">
        <v>1271</v>
      </c>
      <c r="J8" s="1131" t="s">
        <v>590</v>
      </c>
      <c r="K8" s="1145">
        <v>2.5</v>
      </c>
      <c r="L8" s="1146" t="s">
        <v>1272</v>
      </c>
      <c r="M8" s="1063" t="s">
        <v>1274</v>
      </c>
      <c r="N8" s="1134" t="s">
        <v>590</v>
      </c>
      <c r="O8" s="1135">
        <v>0.8</v>
      </c>
      <c r="P8" s="1136" t="s">
        <v>1272</v>
      </c>
    </row>
    <row r="9" spans="1:16" ht="19.5" customHeight="1">
      <c r="A9" s="1142" t="s">
        <v>1271</v>
      </c>
      <c r="B9" s="1131" t="s">
        <v>590</v>
      </c>
      <c r="C9" s="1132">
        <v>0.5</v>
      </c>
      <c r="D9" s="1133" t="s">
        <v>1272</v>
      </c>
      <c r="E9" s="1130" t="s">
        <v>1271</v>
      </c>
      <c r="F9" s="1143" t="s">
        <v>590</v>
      </c>
      <c r="G9" s="1144">
        <v>1.4</v>
      </c>
      <c r="H9" s="1146" t="s">
        <v>1275</v>
      </c>
      <c r="I9" s="1130" t="s">
        <v>1271</v>
      </c>
      <c r="J9" s="1134" t="s">
        <v>590</v>
      </c>
      <c r="K9" s="1147">
        <v>3</v>
      </c>
      <c r="L9" s="1146" t="s">
        <v>1272</v>
      </c>
      <c r="M9" s="1063" t="s">
        <v>1274</v>
      </c>
      <c r="N9" s="1134" t="s">
        <v>590</v>
      </c>
      <c r="O9" s="1135">
        <v>1</v>
      </c>
      <c r="P9" s="1136" t="s">
        <v>1272</v>
      </c>
    </row>
    <row r="10" spans="1:16" ht="19.5" customHeight="1">
      <c r="A10" s="1148" t="s">
        <v>1273</v>
      </c>
      <c r="B10" s="1134" t="s">
        <v>590</v>
      </c>
      <c r="C10" s="1138">
        <v>0.6</v>
      </c>
      <c r="D10" s="1133" t="s">
        <v>1272</v>
      </c>
      <c r="E10" s="1130" t="s">
        <v>1271</v>
      </c>
      <c r="F10" s="1134" t="s">
        <v>590</v>
      </c>
      <c r="G10" s="1138">
        <v>1.5</v>
      </c>
      <c r="H10" s="1146" t="s">
        <v>1275</v>
      </c>
      <c r="I10" s="1130" t="s">
        <v>1271</v>
      </c>
      <c r="J10" s="1143" t="s">
        <v>590</v>
      </c>
      <c r="K10" s="1149">
        <v>4</v>
      </c>
      <c r="L10" s="1146" t="s">
        <v>1272</v>
      </c>
      <c r="M10" s="1150"/>
      <c r="N10" s="1063"/>
      <c r="O10" s="1063"/>
      <c r="P10" s="1076"/>
    </row>
    <row r="11" spans="1:16" ht="19.5" customHeight="1" thickBot="1">
      <c r="A11" s="1151" t="s">
        <v>1271</v>
      </c>
      <c r="B11" s="1152" t="s">
        <v>590</v>
      </c>
      <c r="C11" s="1153">
        <v>0.8</v>
      </c>
      <c r="D11" s="1154" t="s">
        <v>1272</v>
      </c>
      <c r="E11" s="1155" t="s">
        <v>1271</v>
      </c>
      <c r="F11" s="1152" t="s">
        <v>590</v>
      </c>
      <c r="G11" s="1153">
        <v>1.56</v>
      </c>
      <c r="H11" s="1154" t="s">
        <v>1275</v>
      </c>
      <c r="I11" s="1155" t="s">
        <v>1271</v>
      </c>
      <c r="J11" s="1152" t="s">
        <v>590</v>
      </c>
      <c r="K11" s="1156">
        <v>5</v>
      </c>
      <c r="L11" s="1154" t="s">
        <v>1272</v>
      </c>
      <c r="M11" s="1157"/>
      <c r="N11" s="1079"/>
      <c r="O11" s="1079"/>
      <c r="P11" s="1158"/>
    </row>
    <row r="12" spans="1:16" ht="18.75" customHeight="1">
      <c r="A12" s="1159" t="s">
        <v>1276</v>
      </c>
      <c r="B12" s="1160" t="s">
        <v>590</v>
      </c>
      <c r="C12" s="1161">
        <v>0.3</v>
      </c>
      <c r="D12" s="1162" t="s">
        <v>1272</v>
      </c>
      <c r="E12" s="1163" t="s">
        <v>1276</v>
      </c>
      <c r="F12" s="1127" t="s">
        <v>590</v>
      </c>
      <c r="G12" s="1164">
        <v>3.2</v>
      </c>
      <c r="H12" s="1165" t="s">
        <v>1275</v>
      </c>
      <c r="I12" s="1166" t="s">
        <v>1276</v>
      </c>
      <c r="J12" s="1127" t="s">
        <v>590</v>
      </c>
      <c r="K12" s="1164">
        <v>6</v>
      </c>
      <c r="L12" s="1165" t="s">
        <v>1275</v>
      </c>
      <c r="M12" s="1167" t="s">
        <v>1277</v>
      </c>
      <c r="N12" s="1127" t="s">
        <v>590</v>
      </c>
      <c r="O12" s="1164">
        <v>5</v>
      </c>
      <c r="P12" s="1168" t="s">
        <v>1275</v>
      </c>
    </row>
    <row r="13" spans="1:16" ht="18.75" customHeight="1" thickBot="1">
      <c r="A13" s="1151" t="s">
        <v>1276</v>
      </c>
      <c r="B13" s="1152" t="s">
        <v>590</v>
      </c>
      <c r="C13" s="1156">
        <v>2.5</v>
      </c>
      <c r="D13" s="1154" t="s">
        <v>1275</v>
      </c>
      <c r="E13" s="1169" t="s">
        <v>1276</v>
      </c>
      <c r="F13" s="1170" t="s">
        <v>590</v>
      </c>
      <c r="G13" s="1171">
        <v>5</v>
      </c>
      <c r="H13" s="1154" t="s">
        <v>1275</v>
      </c>
      <c r="I13" s="1172" t="s">
        <v>1276</v>
      </c>
      <c r="J13" s="1170" t="s">
        <v>590</v>
      </c>
      <c r="K13" s="1173">
        <v>8</v>
      </c>
      <c r="L13" s="1154" t="s">
        <v>1275</v>
      </c>
      <c r="M13" s="1081" t="s">
        <v>1278</v>
      </c>
      <c r="N13" s="1170" t="s">
        <v>590</v>
      </c>
      <c r="O13" s="1173">
        <v>3</v>
      </c>
      <c r="P13" s="1174" t="s">
        <v>1275</v>
      </c>
    </row>
    <row r="14" spans="1:16" ht="19.5" customHeight="1" thickBot="1">
      <c r="A14" s="1175" t="s">
        <v>1279</v>
      </c>
      <c r="B14" s="1176" t="s">
        <v>590</v>
      </c>
      <c r="C14" s="1177">
        <v>0.5</v>
      </c>
      <c r="D14" s="1133" t="s">
        <v>1272</v>
      </c>
      <c r="E14" s="1063" t="s">
        <v>1279</v>
      </c>
      <c r="F14" s="1134" t="s">
        <v>590</v>
      </c>
      <c r="G14" s="1178">
        <v>2</v>
      </c>
      <c r="H14" s="1179" t="s">
        <v>1272</v>
      </c>
      <c r="I14" s="1063" t="s">
        <v>1280</v>
      </c>
      <c r="J14" s="1134" t="s">
        <v>590</v>
      </c>
      <c r="K14" s="1178">
        <v>1</v>
      </c>
      <c r="L14" s="1179" t="s">
        <v>1272</v>
      </c>
      <c r="M14" s="1520" t="s">
        <v>1370</v>
      </c>
      <c r="N14" s="1521"/>
      <c r="O14" s="1521"/>
      <c r="P14" s="1522"/>
    </row>
    <row r="15" spans="1:16" ht="19.5" customHeight="1">
      <c r="A15" s="1180" t="s">
        <v>1279</v>
      </c>
      <c r="B15" s="1134" t="s">
        <v>590</v>
      </c>
      <c r="C15" s="1178">
        <v>0.8</v>
      </c>
      <c r="D15" s="1133" t="s">
        <v>1272</v>
      </c>
      <c r="E15" s="1067" t="s">
        <v>1279</v>
      </c>
      <c r="F15" s="1176" t="s">
        <v>590</v>
      </c>
      <c r="G15" s="1177">
        <v>2.2000000000000002</v>
      </c>
      <c r="H15" s="1146" t="s">
        <v>1275</v>
      </c>
      <c r="I15" s="1067" t="s">
        <v>1282</v>
      </c>
      <c r="J15" s="1176" t="s">
        <v>590</v>
      </c>
      <c r="K15" s="1177">
        <v>3</v>
      </c>
      <c r="L15" s="1146" t="s">
        <v>1275</v>
      </c>
      <c r="M15" s="1523" t="s">
        <v>1389</v>
      </c>
      <c r="N15" s="1131" t="s">
        <v>590</v>
      </c>
      <c r="O15" s="1141">
        <v>0.15</v>
      </c>
      <c r="P15" s="982" t="s">
        <v>1353</v>
      </c>
    </row>
    <row r="16" spans="1:16" ht="19.5" customHeight="1">
      <c r="A16" s="1180" t="s">
        <v>1279</v>
      </c>
      <c r="B16" s="1134" t="s">
        <v>590</v>
      </c>
      <c r="C16" s="1178">
        <v>1</v>
      </c>
      <c r="D16" s="1133" t="s">
        <v>1272</v>
      </c>
      <c r="E16" s="1063" t="s">
        <v>1279</v>
      </c>
      <c r="F16" s="1134" t="s">
        <v>590</v>
      </c>
      <c r="G16" s="1178">
        <v>3</v>
      </c>
      <c r="H16" s="1146" t="s">
        <v>1275</v>
      </c>
      <c r="I16" s="1063" t="s">
        <v>1281</v>
      </c>
      <c r="J16" s="1134" t="s">
        <v>590</v>
      </c>
      <c r="K16" s="1178">
        <v>2</v>
      </c>
      <c r="L16" s="1133" t="s">
        <v>1275</v>
      </c>
      <c r="M16" s="1524"/>
      <c r="N16" s="1134" t="s">
        <v>590</v>
      </c>
      <c r="O16" s="1135">
        <v>0.2</v>
      </c>
      <c r="P16" s="1217" t="s">
        <v>1353</v>
      </c>
    </row>
    <row r="17" spans="1:16" ht="19.5" customHeight="1">
      <c r="A17" s="1180" t="s">
        <v>1279</v>
      </c>
      <c r="B17" s="1134" t="s">
        <v>590</v>
      </c>
      <c r="C17" s="1178">
        <v>1.5</v>
      </c>
      <c r="D17" s="1133" t="s">
        <v>1272</v>
      </c>
      <c r="E17" s="1063" t="s">
        <v>1279</v>
      </c>
      <c r="F17" s="1134" t="s">
        <v>590</v>
      </c>
      <c r="G17" s="1178">
        <v>4</v>
      </c>
      <c r="H17" s="1133" t="s">
        <v>1275</v>
      </c>
      <c r="I17" s="1150" t="s">
        <v>1283</v>
      </c>
      <c r="J17" s="1134" t="s">
        <v>590</v>
      </c>
      <c r="K17" s="1178">
        <v>2.5</v>
      </c>
      <c r="L17" s="1133" t="s">
        <v>1275</v>
      </c>
      <c r="M17" s="1524"/>
      <c r="N17" s="1134" t="s">
        <v>590</v>
      </c>
      <c r="O17" s="1135">
        <v>0.25</v>
      </c>
      <c r="P17" s="1217" t="s">
        <v>1353</v>
      </c>
    </row>
    <row r="18" spans="1:16" ht="19.5" customHeight="1" thickBot="1">
      <c r="A18" s="1181" t="s">
        <v>1279</v>
      </c>
      <c r="B18" s="1170" t="s">
        <v>590</v>
      </c>
      <c r="C18" s="1182">
        <v>1.6</v>
      </c>
      <c r="D18" s="1183" t="s">
        <v>1272</v>
      </c>
      <c r="E18" s="1081" t="s">
        <v>1280</v>
      </c>
      <c r="F18" s="1170" t="s">
        <v>590</v>
      </c>
      <c r="G18" s="1182">
        <v>0.8</v>
      </c>
      <c r="H18" s="1183" t="s">
        <v>1272</v>
      </c>
      <c r="I18" s="1081"/>
      <c r="J18" s="1081"/>
      <c r="K18" s="1081"/>
      <c r="L18" s="1082"/>
      <c r="M18" s="1525"/>
      <c r="N18" s="1152" t="s">
        <v>590</v>
      </c>
      <c r="O18" s="1184">
        <v>0.3</v>
      </c>
      <c r="P18" s="1218" t="s">
        <v>1353</v>
      </c>
    </row>
    <row r="19" spans="1:16" ht="18.75" customHeight="1">
      <c r="A19" s="1175" t="s">
        <v>1284</v>
      </c>
      <c r="B19" s="1176" t="s">
        <v>590</v>
      </c>
      <c r="C19" s="1177">
        <v>1</v>
      </c>
      <c r="D19" s="1179" t="s">
        <v>1285</v>
      </c>
      <c r="E19" s="1185" t="s">
        <v>1284</v>
      </c>
      <c r="F19" s="1176" t="s">
        <v>590</v>
      </c>
      <c r="G19" s="1177">
        <v>2</v>
      </c>
      <c r="H19" s="1179" t="s">
        <v>1285</v>
      </c>
      <c r="I19" s="1185" t="s">
        <v>1284</v>
      </c>
      <c r="J19" s="1176" t="s">
        <v>590</v>
      </c>
      <c r="K19" s="1177">
        <v>5</v>
      </c>
      <c r="L19" s="1179" t="s">
        <v>1285</v>
      </c>
      <c r="M19" s="1067" t="s">
        <v>1286</v>
      </c>
      <c r="N19" s="1176" t="s">
        <v>590</v>
      </c>
      <c r="O19" s="1177">
        <v>4</v>
      </c>
      <c r="P19" s="1186" t="s">
        <v>1285</v>
      </c>
    </row>
    <row r="20" spans="1:16" ht="18.75" customHeight="1">
      <c r="A20" s="1180" t="s">
        <v>1284</v>
      </c>
      <c r="B20" s="1134" t="s">
        <v>590</v>
      </c>
      <c r="C20" s="1178">
        <v>1.5</v>
      </c>
      <c r="D20" s="1146" t="s">
        <v>1285</v>
      </c>
      <c r="E20" s="1150" t="s">
        <v>1284</v>
      </c>
      <c r="F20" s="1134" t="s">
        <v>590</v>
      </c>
      <c r="G20" s="1178">
        <v>3</v>
      </c>
      <c r="H20" s="1146" t="s">
        <v>1285</v>
      </c>
      <c r="I20" s="1063"/>
      <c r="J20" s="1063"/>
      <c r="K20" s="1063"/>
      <c r="L20" s="1064"/>
      <c r="M20" s="1063" t="s">
        <v>1215</v>
      </c>
      <c r="N20" s="1134" t="s">
        <v>590</v>
      </c>
      <c r="O20" s="1178">
        <v>4</v>
      </c>
      <c r="P20" s="1136" t="s">
        <v>1285</v>
      </c>
    </row>
    <row r="21" spans="1:16" ht="18.75" customHeight="1" thickBot="1">
      <c r="A21" s="1181" t="s">
        <v>1284</v>
      </c>
      <c r="B21" s="1170" t="s">
        <v>590</v>
      </c>
      <c r="C21" s="1182">
        <v>1.6</v>
      </c>
      <c r="D21" s="1154" t="s">
        <v>1285</v>
      </c>
      <c r="E21" s="1157" t="s">
        <v>1284</v>
      </c>
      <c r="F21" s="1152" t="s">
        <v>590</v>
      </c>
      <c r="G21" s="1187">
        <v>4</v>
      </c>
      <c r="H21" s="1154" t="s">
        <v>1285</v>
      </c>
      <c r="I21" s="1157"/>
      <c r="J21" s="1079"/>
      <c r="K21" s="1079"/>
      <c r="L21" s="1188"/>
      <c r="M21" s="1157" t="s">
        <v>1287</v>
      </c>
      <c r="N21" s="1152" t="s">
        <v>590</v>
      </c>
      <c r="O21" s="1189">
        <v>2.5</v>
      </c>
      <c r="P21" s="1190" t="s">
        <v>1285</v>
      </c>
    </row>
    <row r="22" spans="1:16" ht="18.75" customHeight="1">
      <c r="A22" s="1191" t="s">
        <v>1348</v>
      </c>
      <c r="B22" s="1127" t="s">
        <v>590</v>
      </c>
      <c r="C22" s="1192">
        <v>6</v>
      </c>
      <c r="D22" s="1165" t="s">
        <v>1275</v>
      </c>
      <c r="E22" s="1070" t="s">
        <v>1350</v>
      </c>
      <c r="F22" s="1127" t="s">
        <v>590</v>
      </c>
      <c r="G22" s="1192">
        <v>2.6</v>
      </c>
      <c r="H22" s="1129" t="s">
        <v>1275</v>
      </c>
      <c r="I22" s="1075" t="s">
        <v>1350</v>
      </c>
      <c r="J22" s="1127" t="s">
        <v>590</v>
      </c>
      <c r="K22" s="1193">
        <v>8</v>
      </c>
      <c r="L22" s="1129" t="s">
        <v>1275</v>
      </c>
      <c r="M22" s="1075" t="s">
        <v>1289</v>
      </c>
      <c r="N22" s="1131" t="s">
        <v>590</v>
      </c>
      <c r="O22" s="1193">
        <v>3</v>
      </c>
      <c r="P22" s="1194" t="s">
        <v>1288</v>
      </c>
    </row>
    <row r="23" spans="1:16" ht="18.75" customHeight="1" thickBot="1">
      <c r="A23" s="1195" t="s">
        <v>1349</v>
      </c>
      <c r="B23" s="1170" t="s">
        <v>590</v>
      </c>
      <c r="C23" s="1178">
        <v>7</v>
      </c>
      <c r="D23" s="1154" t="s">
        <v>1275</v>
      </c>
      <c r="E23" s="1075" t="s">
        <v>1350</v>
      </c>
      <c r="F23" s="1131" t="s">
        <v>590</v>
      </c>
      <c r="G23" s="1193">
        <v>3.5</v>
      </c>
      <c r="H23" s="1179" t="s">
        <v>1275</v>
      </c>
      <c r="I23" s="1063"/>
      <c r="J23" s="1134"/>
      <c r="K23" s="1178"/>
      <c r="L23" s="1196"/>
      <c r="M23" s="1197" t="s">
        <v>1289</v>
      </c>
      <c r="N23" s="1198" t="s">
        <v>590</v>
      </c>
      <c r="O23" s="1199">
        <v>6</v>
      </c>
      <c r="P23" s="1194" t="s">
        <v>1288</v>
      </c>
    </row>
    <row r="24" spans="1:16" ht="30.75" thickBot="1">
      <c r="A24" s="1529" t="s">
        <v>1358</v>
      </c>
      <c r="B24" s="1529"/>
      <c r="C24" s="1529"/>
      <c r="D24" s="1529"/>
      <c r="E24" s="1529"/>
      <c r="F24" s="1529"/>
      <c r="G24" s="1529"/>
      <c r="H24" s="1529"/>
      <c r="I24" s="1529"/>
      <c r="J24" s="1529"/>
      <c r="K24" s="1529"/>
      <c r="L24" s="1529"/>
      <c r="M24" s="1529"/>
      <c r="N24" s="1529"/>
      <c r="O24" s="1529"/>
      <c r="P24" s="1529"/>
    </row>
    <row r="25" spans="1:16" ht="21.75" customHeight="1">
      <c r="A25" s="1066" t="s">
        <v>1290</v>
      </c>
      <c r="B25" s="1067"/>
      <c r="C25" s="1067"/>
      <c r="D25" s="1068"/>
      <c r="E25" s="1123" t="s">
        <v>1291</v>
      </c>
      <c r="F25" s="1060"/>
      <c r="G25" s="1070"/>
      <c r="H25" s="1071"/>
      <c r="I25" s="1069" t="s">
        <v>1292</v>
      </c>
      <c r="J25" s="1060"/>
      <c r="K25" s="1065"/>
      <c r="L25" s="1071"/>
      <c r="M25" s="1072" t="s">
        <v>1293</v>
      </c>
      <c r="N25" s="1057"/>
      <c r="O25" s="1057"/>
      <c r="P25" s="1073"/>
    </row>
    <row r="26" spans="1:16" ht="21.75" customHeight="1">
      <c r="A26" s="1074" t="s">
        <v>1294</v>
      </c>
      <c r="B26" s="1063"/>
      <c r="C26" s="1063"/>
      <c r="D26" s="1064"/>
      <c r="E26" s="1124" t="s">
        <v>1295</v>
      </c>
      <c r="F26" s="1057"/>
      <c r="G26" s="1075"/>
      <c r="H26" s="1045"/>
      <c r="I26" s="1072" t="s">
        <v>1296</v>
      </c>
      <c r="J26" s="1063"/>
      <c r="K26" s="1075"/>
      <c r="L26" s="1064"/>
      <c r="M26" s="1069" t="s">
        <v>1297</v>
      </c>
      <c r="N26" s="1060"/>
      <c r="O26" s="1060"/>
      <c r="P26" s="1076"/>
    </row>
    <row r="27" spans="1:16" ht="21.75" customHeight="1">
      <c r="A27" s="1077" t="s">
        <v>1298</v>
      </c>
      <c r="B27" s="1067"/>
      <c r="C27" s="1067"/>
      <c r="D27" s="1064"/>
      <c r="E27" s="1125" t="s">
        <v>1299</v>
      </c>
      <c r="F27" s="1057"/>
      <c r="G27" s="1075"/>
      <c r="H27" s="1045"/>
      <c r="I27" s="1072" t="s">
        <v>1300</v>
      </c>
      <c r="J27" s="1063"/>
      <c r="K27" s="1063"/>
      <c r="L27" s="1064"/>
      <c r="M27" s="1072" t="s">
        <v>1301</v>
      </c>
      <c r="N27" s="1057"/>
      <c r="O27" s="1057"/>
      <c r="P27" s="1076"/>
    </row>
    <row r="28" spans="1:16" ht="21.75" customHeight="1" thickBot="1">
      <c r="A28" s="1078" t="s">
        <v>1302</v>
      </c>
      <c r="B28" s="1079"/>
      <c r="C28" s="1079"/>
      <c r="D28" s="1080"/>
      <c r="E28" s="1081"/>
      <c r="F28" s="1081"/>
      <c r="G28" s="1081"/>
      <c r="H28" s="1082"/>
      <c r="I28" s="1083" t="s">
        <v>1303</v>
      </c>
      <c r="J28" s="1081"/>
      <c r="K28" s="1081"/>
      <c r="L28" s="1082"/>
      <c r="M28" s="1084"/>
      <c r="N28" s="1079"/>
      <c r="O28" s="1079"/>
      <c r="P28" s="1085"/>
    </row>
    <row r="29" spans="1:16" ht="21.75" customHeight="1">
      <c r="A29" s="1077" t="s">
        <v>1304</v>
      </c>
      <c r="B29" s="1067"/>
      <c r="C29" s="1067"/>
      <c r="D29" s="1086" t="s">
        <v>1305</v>
      </c>
      <c r="E29" s="1087" t="s">
        <v>1352</v>
      </c>
      <c r="F29" s="1063"/>
      <c r="G29" s="1070"/>
      <c r="H29" s="1071"/>
      <c r="I29" s="1088" t="s">
        <v>1307</v>
      </c>
      <c r="J29" s="1089"/>
      <c r="K29" s="1089"/>
      <c r="L29" s="1090"/>
      <c r="M29" s="1091" t="s">
        <v>1356</v>
      </c>
      <c r="N29" s="1092"/>
      <c r="O29" s="1092"/>
      <c r="P29" s="1093"/>
    </row>
    <row r="30" spans="1:16" ht="21.75" customHeight="1">
      <c r="A30" s="1074" t="s">
        <v>1308</v>
      </c>
      <c r="B30" s="1063"/>
      <c r="C30" s="1063"/>
      <c r="D30" s="1094" t="s">
        <v>1309</v>
      </c>
      <c r="E30" s="1058"/>
      <c r="F30" s="992"/>
      <c r="G30" s="992"/>
      <c r="H30" s="1095"/>
      <c r="I30" s="1096" t="s">
        <v>1367</v>
      </c>
      <c r="J30" s="1097"/>
      <c r="K30" s="1097"/>
      <c r="L30" s="1098"/>
      <c r="M30" s="1122" t="s">
        <v>1357</v>
      </c>
      <c r="N30" s="1121"/>
      <c r="O30" s="1057"/>
      <c r="P30" s="1061"/>
    </row>
    <row r="31" spans="1:16" ht="21.75" customHeight="1" thickBot="1">
      <c r="A31" s="1087" t="s">
        <v>1306</v>
      </c>
      <c r="B31" s="1067"/>
      <c r="C31" s="1075"/>
      <c r="D31" s="1045"/>
      <c r="E31" s="1067"/>
      <c r="F31" s="1067"/>
      <c r="G31" s="1067"/>
      <c r="H31" s="1082"/>
      <c r="I31" s="1096"/>
      <c r="J31" s="1097"/>
      <c r="K31" s="1097"/>
      <c r="L31" s="1099"/>
      <c r="M31" s="1067"/>
      <c r="N31" s="1067"/>
      <c r="O31" s="1067"/>
      <c r="P31" s="1061"/>
    </row>
    <row r="32" spans="1:16" ht="30" customHeight="1" thickBot="1">
      <c r="A32" s="1529" t="s">
        <v>1369</v>
      </c>
      <c r="B32" s="1529"/>
      <c r="C32" s="1529"/>
      <c r="D32" s="1529"/>
      <c r="E32" s="1529"/>
      <c r="F32" s="1529"/>
      <c r="G32" s="1529"/>
      <c r="H32" s="1529"/>
      <c r="I32" s="1529"/>
      <c r="J32" s="1529"/>
      <c r="K32" s="1529"/>
      <c r="L32" s="1529"/>
      <c r="M32" s="1529"/>
      <c r="N32" s="1529"/>
      <c r="O32" s="1529"/>
      <c r="P32" s="1529"/>
    </row>
    <row r="33" spans="1:16" ht="18.75" customHeight="1">
      <c r="A33" s="1239" t="s">
        <v>1310</v>
      </c>
      <c r="B33" s="1127" t="s">
        <v>5</v>
      </c>
      <c r="C33" s="1200">
        <v>10</v>
      </c>
      <c r="D33" s="1213" t="s">
        <v>1311</v>
      </c>
      <c r="E33" s="1067" t="s">
        <v>1312</v>
      </c>
      <c r="F33" s="1134" t="s">
        <v>5</v>
      </c>
      <c r="G33" s="1202">
        <v>10</v>
      </c>
      <c r="H33" s="1213" t="s">
        <v>1313</v>
      </c>
      <c r="I33" s="1067" t="s">
        <v>1314</v>
      </c>
      <c r="J33" s="1127" t="s">
        <v>5</v>
      </c>
      <c r="K33" s="1200">
        <v>6</v>
      </c>
      <c r="L33" s="1201" t="s">
        <v>1313</v>
      </c>
      <c r="M33" s="1067" t="s">
        <v>1315</v>
      </c>
      <c r="N33" s="1127" t="s">
        <v>5</v>
      </c>
      <c r="O33" s="1200">
        <v>5</v>
      </c>
      <c r="P33" s="1203" t="s">
        <v>1313</v>
      </c>
    </row>
    <row r="34" spans="1:16" ht="18.75" customHeight="1">
      <c r="A34" s="1240" t="s">
        <v>1310</v>
      </c>
      <c r="B34" s="1134" t="s">
        <v>5</v>
      </c>
      <c r="C34" s="1202">
        <v>10</v>
      </c>
      <c r="D34" s="1214" t="s">
        <v>1200</v>
      </c>
      <c r="E34" s="1125" t="s">
        <v>1316</v>
      </c>
      <c r="F34" s="1134" t="s">
        <v>5</v>
      </c>
      <c r="G34" s="1202">
        <v>10</v>
      </c>
      <c r="H34" s="1214" t="s">
        <v>1313</v>
      </c>
      <c r="I34" s="1063" t="s">
        <v>1314</v>
      </c>
      <c r="J34" s="1134" t="s">
        <v>5</v>
      </c>
      <c r="K34" s="1202">
        <v>8</v>
      </c>
      <c r="L34" s="1064" t="s">
        <v>1317</v>
      </c>
      <c r="M34" s="1063" t="s">
        <v>1315</v>
      </c>
      <c r="N34" s="1134" t="s">
        <v>5</v>
      </c>
      <c r="O34" s="1202">
        <v>10</v>
      </c>
      <c r="P34" s="1076" t="s">
        <v>1313</v>
      </c>
    </row>
    <row r="35" spans="1:16" ht="19.5" customHeight="1">
      <c r="A35" s="1175" t="s">
        <v>1318</v>
      </c>
      <c r="B35" s="1134" t="s">
        <v>5</v>
      </c>
      <c r="C35" s="1200">
        <v>10</v>
      </c>
      <c r="D35" s="1215" t="s">
        <v>1311</v>
      </c>
      <c r="E35" s="1237" t="s">
        <v>1319</v>
      </c>
      <c r="F35" s="1131" t="s">
        <v>5</v>
      </c>
      <c r="G35" s="1204">
        <v>10</v>
      </c>
      <c r="H35" s="1215" t="s">
        <v>1311</v>
      </c>
      <c r="I35" s="1150" t="s">
        <v>1314</v>
      </c>
      <c r="J35" s="1134" t="s">
        <v>5</v>
      </c>
      <c r="K35" s="1202">
        <v>10</v>
      </c>
      <c r="L35" s="1064" t="s">
        <v>1313</v>
      </c>
      <c r="M35" s="1237" t="s">
        <v>1320</v>
      </c>
      <c r="N35" s="1134" t="s">
        <v>5</v>
      </c>
      <c r="O35" s="1202">
        <v>10</v>
      </c>
      <c r="P35" s="1205" t="s">
        <v>1311</v>
      </c>
    </row>
    <row r="36" spans="1:16" ht="19.5" customHeight="1" thickBot="1">
      <c r="A36" s="1180" t="s">
        <v>1318</v>
      </c>
      <c r="B36" s="1170" t="s">
        <v>5</v>
      </c>
      <c r="C36" s="1202">
        <v>10</v>
      </c>
      <c r="D36" s="1214" t="s">
        <v>1200</v>
      </c>
      <c r="E36" s="1238" t="s">
        <v>1321</v>
      </c>
      <c r="F36" s="1134" t="s">
        <v>5</v>
      </c>
      <c r="G36" s="1202">
        <v>10</v>
      </c>
      <c r="H36" s="1214" t="s">
        <v>1311</v>
      </c>
      <c r="I36" s="1067"/>
      <c r="J36" s="1067"/>
      <c r="K36" s="1067"/>
      <c r="L36" s="1188"/>
      <c r="M36" s="1238" t="s">
        <v>1320</v>
      </c>
      <c r="N36" s="1170" t="s">
        <v>5</v>
      </c>
      <c r="O36" s="1204">
        <v>10</v>
      </c>
      <c r="P36" s="1158" t="s">
        <v>1313</v>
      </c>
    </row>
    <row r="37" spans="1:16" ht="22.5" customHeight="1" thickBot="1">
      <c r="A37" s="1206" t="s">
        <v>1315</v>
      </c>
      <c r="B37" s="1207" t="s">
        <v>5</v>
      </c>
      <c r="C37" s="1208">
        <v>1</v>
      </c>
      <c r="D37" s="1216" t="s">
        <v>1313</v>
      </c>
      <c r="E37" s="1210" t="s">
        <v>1315</v>
      </c>
      <c r="F37" s="1207" t="s">
        <v>5</v>
      </c>
      <c r="G37" s="1208">
        <v>1.5</v>
      </c>
      <c r="H37" s="1216" t="s">
        <v>1313</v>
      </c>
      <c r="I37" s="1211" t="s">
        <v>1315</v>
      </c>
      <c r="J37" s="1207" t="s">
        <v>5</v>
      </c>
      <c r="K37" s="1208">
        <v>2</v>
      </c>
      <c r="L37" s="1209" t="s">
        <v>1313</v>
      </c>
      <c r="M37" s="1211" t="s">
        <v>1339</v>
      </c>
      <c r="N37" s="1207" t="s">
        <v>5</v>
      </c>
      <c r="O37" s="1208">
        <v>4</v>
      </c>
      <c r="P37" s="1212" t="s">
        <v>1313</v>
      </c>
    </row>
    <row r="38" spans="1:16" s="232" customFormat="1" ht="28.5" customHeight="1" thickBot="1">
      <c r="A38" s="1517" t="s">
        <v>1359</v>
      </c>
      <c r="B38" s="1518"/>
      <c r="C38" s="1518"/>
      <c r="D38" s="1518"/>
      <c r="E38" s="1518"/>
      <c r="F38" s="1518"/>
      <c r="G38" s="1518"/>
      <c r="H38" s="1518"/>
      <c r="I38" s="1518"/>
      <c r="J38" s="1518"/>
      <c r="K38" s="1518"/>
      <c r="L38" s="1518"/>
      <c r="M38" s="1518"/>
      <c r="N38" s="1518"/>
      <c r="O38" s="1518"/>
      <c r="P38" s="1519"/>
    </row>
    <row r="39" spans="1:16" ht="20.25" customHeight="1">
      <c r="A39" s="1100" t="s">
        <v>1328</v>
      </c>
      <c r="B39" s="1101" t="s">
        <v>590</v>
      </c>
      <c r="C39" s="1102">
        <v>0.8</v>
      </c>
      <c r="D39" s="1052" t="s">
        <v>1272</v>
      </c>
      <c r="E39" s="1103" t="s">
        <v>1329</v>
      </c>
      <c r="F39" s="1104" t="s">
        <v>590</v>
      </c>
      <c r="G39" s="1105">
        <v>1.6</v>
      </c>
      <c r="H39" s="1052" t="s">
        <v>1272</v>
      </c>
      <c r="I39" s="1103" t="s">
        <v>1322</v>
      </c>
      <c r="J39" s="1104" t="s">
        <v>590</v>
      </c>
      <c r="K39" s="1106">
        <v>2</v>
      </c>
      <c r="L39" s="1052" t="s">
        <v>1272</v>
      </c>
      <c r="M39" s="1107" t="s">
        <v>1329</v>
      </c>
      <c r="N39" s="1104" t="s">
        <v>590</v>
      </c>
      <c r="O39" s="1106">
        <v>4</v>
      </c>
      <c r="P39" s="1108" t="s">
        <v>1272</v>
      </c>
    </row>
    <row r="40" spans="1:16" ht="20.25" customHeight="1">
      <c r="A40" s="1049" t="s">
        <v>1328</v>
      </c>
      <c r="B40" s="1109" t="s">
        <v>590</v>
      </c>
      <c r="C40" s="1110">
        <v>1</v>
      </c>
      <c r="D40" s="1050" t="s">
        <v>1272</v>
      </c>
      <c r="E40" s="1051" t="s">
        <v>1325</v>
      </c>
      <c r="F40" s="1109" t="s">
        <v>590</v>
      </c>
      <c r="G40" s="1110">
        <v>2</v>
      </c>
      <c r="H40" s="1050" t="s">
        <v>1272</v>
      </c>
      <c r="I40" s="1051" t="s">
        <v>1331</v>
      </c>
      <c r="J40" s="1109" t="s">
        <v>590</v>
      </c>
      <c r="K40" s="1110">
        <v>2</v>
      </c>
      <c r="L40" s="1050" t="s">
        <v>1272</v>
      </c>
      <c r="M40" s="1062" t="s">
        <v>1326</v>
      </c>
      <c r="N40" s="1027" t="s">
        <v>590</v>
      </c>
      <c r="O40" s="1059">
        <v>4</v>
      </c>
      <c r="P40" s="1031" t="s">
        <v>1272</v>
      </c>
    </row>
    <row r="41" spans="1:16" ht="20.25" customHeight="1">
      <c r="A41" s="1100" t="s">
        <v>1328</v>
      </c>
      <c r="B41" s="1101" t="s">
        <v>590</v>
      </c>
      <c r="C41" s="1102">
        <v>1.2</v>
      </c>
      <c r="D41" s="1050" t="s">
        <v>1272</v>
      </c>
      <c r="E41" s="1103" t="s">
        <v>1323</v>
      </c>
      <c r="F41" s="1104" t="s">
        <v>590</v>
      </c>
      <c r="G41" s="1106">
        <v>2</v>
      </c>
      <c r="H41" s="1050" t="s">
        <v>1272</v>
      </c>
      <c r="I41" s="1103" t="s">
        <v>1323</v>
      </c>
      <c r="J41" s="1104" t="s">
        <v>590</v>
      </c>
      <c r="K41" s="1105">
        <v>2.5</v>
      </c>
      <c r="L41" s="1052" t="s">
        <v>1272</v>
      </c>
      <c r="M41" s="1103" t="s">
        <v>1323</v>
      </c>
      <c r="N41" s="1104" t="s">
        <v>590</v>
      </c>
      <c r="O41" s="1106">
        <v>5</v>
      </c>
      <c r="P41" s="1111" t="s">
        <v>1275</v>
      </c>
    </row>
    <row r="42" spans="1:16" ht="20.25" customHeight="1">
      <c r="A42" s="1049" t="s">
        <v>1328</v>
      </c>
      <c r="B42" s="1109" t="s">
        <v>590</v>
      </c>
      <c r="C42" s="1112">
        <v>1.5</v>
      </c>
      <c r="D42" s="1050" t="s">
        <v>1272</v>
      </c>
      <c r="E42" s="1051" t="s">
        <v>1327</v>
      </c>
      <c r="F42" s="1109" t="s">
        <v>590</v>
      </c>
      <c r="G42" s="1110">
        <v>2</v>
      </c>
      <c r="H42" s="1050" t="s">
        <v>1272</v>
      </c>
      <c r="I42" s="1051" t="s">
        <v>1325</v>
      </c>
      <c r="J42" s="1109" t="s">
        <v>590</v>
      </c>
      <c r="K42" s="1110">
        <v>3</v>
      </c>
      <c r="L42" s="1050" t="s">
        <v>1272</v>
      </c>
      <c r="M42" s="1056" t="s">
        <v>1324</v>
      </c>
      <c r="N42" s="1101" t="s">
        <v>590</v>
      </c>
      <c r="O42" s="1113">
        <v>5</v>
      </c>
      <c r="P42" s="1114" t="s">
        <v>1275</v>
      </c>
    </row>
    <row r="43" spans="1:16" ht="20.25" customHeight="1">
      <c r="A43" s="1115" t="s">
        <v>1329</v>
      </c>
      <c r="B43" s="1104" t="s">
        <v>590</v>
      </c>
      <c r="C43" s="1105">
        <v>1.5</v>
      </c>
      <c r="D43" s="1050" t="s">
        <v>1272</v>
      </c>
      <c r="E43" s="1051" t="s">
        <v>1328</v>
      </c>
      <c r="F43" s="1109" t="s">
        <v>590</v>
      </c>
      <c r="G43" s="1110">
        <v>2</v>
      </c>
      <c r="H43" s="1050" t="s">
        <v>1272</v>
      </c>
      <c r="I43" s="1103" t="s">
        <v>1323</v>
      </c>
      <c r="J43" s="1104" t="s">
        <v>590</v>
      </c>
      <c r="K43" s="1106">
        <v>3</v>
      </c>
      <c r="L43" s="1050" t="s">
        <v>1272</v>
      </c>
      <c r="M43" s="1051" t="s">
        <v>1331</v>
      </c>
      <c r="N43" s="1109" t="s">
        <v>590</v>
      </c>
      <c r="O43" s="1110">
        <v>5</v>
      </c>
      <c r="P43" s="1055" t="s">
        <v>1272</v>
      </c>
    </row>
    <row r="44" spans="1:16" ht="20.25" customHeight="1">
      <c r="A44" s="1100" t="s">
        <v>1323</v>
      </c>
      <c r="B44" s="1101" t="s">
        <v>590</v>
      </c>
      <c r="C44" s="1102">
        <v>1.5</v>
      </c>
      <c r="D44" s="1050" t="s">
        <v>1272</v>
      </c>
      <c r="E44" s="1051" t="s">
        <v>1329</v>
      </c>
      <c r="F44" s="1109" t="s">
        <v>590</v>
      </c>
      <c r="G44" s="1110">
        <v>2</v>
      </c>
      <c r="H44" s="1050" t="s">
        <v>1272</v>
      </c>
      <c r="I44" s="1051" t="s">
        <v>1324</v>
      </c>
      <c r="J44" s="1109" t="s">
        <v>590</v>
      </c>
      <c r="K44" s="1110">
        <v>4</v>
      </c>
      <c r="L44" s="1050" t="s">
        <v>1272</v>
      </c>
      <c r="M44" s="1051" t="s">
        <v>1324</v>
      </c>
      <c r="N44" s="1109" t="s">
        <v>590</v>
      </c>
      <c r="O44" s="1110">
        <v>6</v>
      </c>
      <c r="P44" s="1114" t="s">
        <v>1275</v>
      </c>
    </row>
    <row r="45" spans="1:16" ht="20.25" customHeight="1" thickBot="1">
      <c r="A45" s="1053" t="s">
        <v>1323</v>
      </c>
      <c r="B45" s="1116" t="s">
        <v>590</v>
      </c>
      <c r="C45" s="1117">
        <v>1.6</v>
      </c>
      <c r="D45" s="1054" t="s">
        <v>1272</v>
      </c>
      <c r="E45" s="1118" t="s">
        <v>1330</v>
      </c>
      <c r="F45" s="1116" t="s">
        <v>590</v>
      </c>
      <c r="G45" s="1119">
        <v>2</v>
      </c>
      <c r="H45" s="1054" t="s">
        <v>1272</v>
      </c>
      <c r="I45" s="1118" t="s">
        <v>1323</v>
      </c>
      <c r="J45" s="1116" t="s">
        <v>590</v>
      </c>
      <c r="K45" s="1119">
        <v>4</v>
      </c>
      <c r="L45" s="1054" t="s">
        <v>1275</v>
      </c>
      <c r="M45" s="1118" t="s">
        <v>1323</v>
      </c>
      <c r="N45" s="1116" t="s">
        <v>590</v>
      </c>
      <c r="O45" s="1119">
        <v>6</v>
      </c>
      <c r="P45" s="1120" t="s">
        <v>1275</v>
      </c>
    </row>
    <row r="46" spans="1:16" ht="21.75" customHeight="1">
      <c r="A46" s="1219" t="s">
        <v>1391</v>
      </c>
      <c r="B46" s="1515" t="s">
        <v>1368</v>
      </c>
      <c r="C46" s="1526"/>
      <c r="D46" s="1220" t="s">
        <v>1392</v>
      </c>
      <c r="E46" s="1221" t="s">
        <v>1342</v>
      </c>
      <c r="F46" s="1527" t="s">
        <v>1354</v>
      </c>
      <c r="G46" s="1528"/>
      <c r="H46" s="1222" t="s">
        <v>1392</v>
      </c>
      <c r="I46" s="1221" t="s">
        <v>1344</v>
      </c>
      <c r="J46" s="1515" t="s">
        <v>1355</v>
      </c>
      <c r="K46" s="1515"/>
      <c r="L46" s="1222" t="s">
        <v>1392</v>
      </c>
      <c r="M46" s="1223" t="s">
        <v>1346</v>
      </c>
      <c r="N46" s="1515" t="s">
        <v>1355</v>
      </c>
      <c r="O46" s="1516"/>
      <c r="P46" s="1224" t="s">
        <v>1392</v>
      </c>
    </row>
    <row r="47" spans="1:16" ht="21" customHeight="1">
      <c r="A47" s="1225" t="s">
        <v>1340</v>
      </c>
      <c r="B47" s="1527" t="s">
        <v>1354</v>
      </c>
      <c r="C47" s="1528"/>
      <c r="D47" s="1226" t="s">
        <v>1392</v>
      </c>
      <c r="E47" s="1227" t="s">
        <v>1343</v>
      </c>
      <c r="F47" s="1527" t="s">
        <v>1354</v>
      </c>
      <c r="G47" s="1528"/>
      <c r="H47" s="1228" t="s">
        <v>1392</v>
      </c>
      <c r="I47" s="1229" t="s">
        <v>1345</v>
      </c>
      <c r="J47" s="1513" t="s">
        <v>1355</v>
      </c>
      <c r="K47" s="1513"/>
      <c r="L47" s="1226" t="s">
        <v>1392</v>
      </c>
      <c r="M47" s="1227" t="s">
        <v>1347</v>
      </c>
      <c r="N47" s="1513" t="s">
        <v>1355</v>
      </c>
      <c r="O47" s="1514"/>
      <c r="P47" s="1230" t="s">
        <v>1392</v>
      </c>
    </row>
    <row r="48" spans="1:16" ht="21.75" customHeight="1" thickBot="1">
      <c r="A48" s="1195" t="s">
        <v>1341</v>
      </c>
      <c r="B48" s="1530" t="s">
        <v>1368</v>
      </c>
      <c r="C48" s="1530"/>
      <c r="D48" s="1231" t="s">
        <v>1392</v>
      </c>
      <c r="E48" s="1079"/>
      <c r="F48" s="1079"/>
      <c r="G48" s="1079"/>
      <c r="H48" s="1188"/>
      <c r="I48" s="1079"/>
      <c r="J48" s="1079"/>
      <c r="K48" s="1079"/>
      <c r="L48" s="1188"/>
      <c r="M48" s="1227" t="s">
        <v>1347</v>
      </c>
      <c r="N48" s="1513" t="s">
        <v>1355</v>
      </c>
      <c r="O48" s="1514"/>
      <c r="P48" s="1230" t="s">
        <v>1392</v>
      </c>
    </row>
    <row r="49" spans="1:16" ht="33.75" customHeight="1" thickBot="1">
      <c r="A49" s="1502" t="s">
        <v>1332</v>
      </c>
      <c r="B49" s="1503"/>
      <c r="C49" s="1503"/>
      <c r="D49" s="1503"/>
      <c r="E49" s="1503"/>
      <c r="F49" s="1503"/>
      <c r="G49" s="1503"/>
      <c r="H49" s="1503"/>
      <c r="I49" s="1503"/>
      <c r="J49" s="1503"/>
      <c r="K49" s="1503"/>
      <c r="L49" s="1503"/>
      <c r="M49" s="1503"/>
      <c r="N49" s="1503"/>
      <c r="O49" s="1503"/>
      <c r="P49" s="1504"/>
    </row>
    <row r="50" spans="1:16" ht="21" customHeight="1">
      <c r="A50" s="1020" t="s">
        <v>1276</v>
      </c>
      <c r="B50" s="1021" t="s">
        <v>590</v>
      </c>
      <c r="C50" s="1022">
        <v>5</v>
      </c>
      <c r="D50" s="1023"/>
      <c r="E50" s="1024" t="s">
        <v>1333</v>
      </c>
      <c r="F50" s="1021" t="s">
        <v>590</v>
      </c>
      <c r="G50" s="1022">
        <v>16</v>
      </c>
      <c r="H50" s="1023"/>
      <c r="I50" s="1024" t="s">
        <v>1276</v>
      </c>
      <c r="J50" s="1021" t="s">
        <v>590</v>
      </c>
      <c r="K50" s="1022">
        <v>32</v>
      </c>
      <c r="L50" s="1023"/>
      <c r="M50" s="1024" t="s">
        <v>591</v>
      </c>
      <c r="N50" s="1021" t="s">
        <v>590</v>
      </c>
      <c r="O50" s="1022">
        <v>60</v>
      </c>
      <c r="P50" s="1025" t="s">
        <v>1334</v>
      </c>
    </row>
    <row r="51" spans="1:16" ht="21" customHeight="1">
      <c r="A51" s="1026" t="s">
        <v>1276</v>
      </c>
      <c r="B51" s="1027" t="s">
        <v>590</v>
      </c>
      <c r="C51" s="1028">
        <v>6</v>
      </c>
      <c r="D51" s="1029"/>
      <c r="E51" s="1030" t="s">
        <v>1276</v>
      </c>
      <c r="F51" s="1027" t="s">
        <v>590</v>
      </c>
      <c r="G51" s="1028">
        <v>18</v>
      </c>
      <c r="H51" s="1029"/>
      <c r="I51" s="1030" t="s">
        <v>1333</v>
      </c>
      <c r="J51" s="1027" t="s">
        <v>590</v>
      </c>
      <c r="K51" s="1028">
        <v>32</v>
      </c>
      <c r="L51" s="1029"/>
      <c r="M51" s="1030" t="s">
        <v>1335</v>
      </c>
      <c r="N51" s="1027" t="s">
        <v>590</v>
      </c>
      <c r="O51" s="1028">
        <v>60</v>
      </c>
      <c r="P51" s="1031" t="s">
        <v>1334</v>
      </c>
    </row>
    <row r="52" spans="1:16" ht="21" customHeight="1">
      <c r="A52" s="1026" t="s">
        <v>1333</v>
      </c>
      <c r="B52" s="1027" t="s">
        <v>590</v>
      </c>
      <c r="C52" s="1028">
        <v>6</v>
      </c>
      <c r="D52" s="1029"/>
      <c r="E52" s="1030" t="s">
        <v>1333</v>
      </c>
      <c r="F52" s="1027" t="s">
        <v>590</v>
      </c>
      <c r="G52" s="1028">
        <v>18</v>
      </c>
      <c r="H52" s="1029"/>
      <c r="I52" s="1030" t="s">
        <v>1336</v>
      </c>
      <c r="J52" s="1027" t="s">
        <v>590</v>
      </c>
      <c r="K52" s="1028">
        <v>35</v>
      </c>
      <c r="L52" s="1029"/>
      <c r="M52" s="1030" t="s">
        <v>1335</v>
      </c>
      <c r="N52" s="1027" t="s">
        <v>590</v>
      </c>
      <c r="O52" s="1028">
        <v>65</v>
      </c>
      <c r="P52" s="1031" t="s">
        <v>1334</v>
      </c>
    </row>
    <row r="53" spans="1:16" ht="21" customHeight="1">
      <c r="A53" s="1026" t="s">
        <v>1276</v>
      </c>
      <c r="B53" s="1027" t="s">
        <v>590</v>
      </c>
      <c r="C53" s="1028">
        <v>8</v>
      </c>
      <c r="D53" s="1029"/>
      <c r="E53" s="1030" t="s">
        <v>1276</v>
      </c>
      <c r="F53" s="1027" t="s">
        <v>590</v>
      </c>
      <c r="G53" s="1028">
        <v>20</v>
      </c>
      <c r="H53" s="1029"/>
      <c r="I53" s="1030" t="s">
        <v>1276</v>
      </c>
      <c r="J53" s="1027" t="s">
        <v>590</v>
      </c>
      <c r="K53" s="1028">
        <v>35</v>
      </c>
      <c r="L53" s="1029"/>
      <c r="M53" s="1030" t="s">
        <v>591</v>
      </c>
      <c r="N53" s="1027" t="s">
        <v>590</v>
      </c>
      <c r="O53" s="1028">
        <v>70</v>
      </c>
      <c r="P53" s="1031" t="s">
        <v>1334</v>
      </c>
    </row>
    <row r="54" spans="1:16" ht="21" customHeight="1">
      <c r="A54" s="1026" t="s">
        <v>1333</v>
      </c>
      <c r="B54" s="1027" t="s">
        <v>590</v>
      </c>
      <c r="C54" s="1028">
        <v>8</v>
      </c>
      <c r="D54" s="1029"/>
      <c r="E54" s="1030" t="s">
        <v>1333</v>
      </c>
      <c r="F54" s="1027" t="s">
        <v>590</v>
      </c>
      <c r="G54" s="1028">
        <v>20</v>
      </c>
      <c r="H54" s="1029"/>
      <c r="I54" s="1030" t="s">
        <v>1333</v>
      </c>
      <c r="J54" s="1027" t="s">
        <v>590</v>
      </c>
      <c r="K54" s="1028">
        <v>35</v>
      </c>
      <c r="L54" s="1029"/>
      <c r="M54" s="1030" t="s">
        <v>1335</v>
      </c>
      <c r="N54" s="1027" t="s">
        <v>590</v>
      </c>
      <c r="O54" s="1028">
        <v>70</v>
      </c>
      <c r="P54" s="1031" t="s">
        <v>1334</v>
      </c>
    </row>
    <row r="55" spans="1:16" ht="21" customHeight="1">
      <c r="A55" s="1026" t="s">
        <v>1276</v>
      </c>
      <c r="B55" s="1027" t="s">
        <v>590</v>
      </c>
      <c r="C55" s="1028">
        <v>9</v>
      </c>
      <c r="D55" s="1029"/>
      <c r="E55" s="1030" t="s">
        <v>1336</v>
      </c>
      <c r="F55" s="1027" t="s">
        <v>590</v>
      </c>
      <c r="G55" s="1028">
        <v>22</v>
      </c>
      <c r="H55" s="1029"/>
      <c r="I55" s="1030" t="s">
        <v>1276</v>
      </c>
      <c r="J55" s="1027" t="s">
        <v>590</v>
      </c>
      <c r="K55" s="1028">
        <v>40</v>
      </c>
      <c r="L55" s="1029"/>
      <c r="M55" s="1030" t="s">
        <v>591</v>
      </c>
      <c r="N55" s="1027" t="s">
        <v>590</v>
      </c>
      <c r="O55" s="1028">
        <v>80</v>
      </c>
      <c r="P55" s="1031" t="s">
        <v>1334</v>
      </c>
    </row>
    <row r="56" spans="1:16" ht="21" customHeight="1">
      <c r="A56" s="1026" t="s">
        <v>1276</v>
      </c>
      <c r="B56" s="1027" t="s">
        <v>590</v>
      </c>
      <c r="C56" s="1028">
        <v>10</v>
      </c>
      <c r="D56" s="1029"/>
      <c r="E56" s="1030" t="s">
        <v>1276</v>
      </c>
      <c r="F56" s="1027" t="s">
        <v>590</v>
      </c>
      <c r="G56" s="1028">
        <v>22</v>
      </c>
      <c r="H56" s="1029"/>
      <c r="I56" s="1030" t="s">
        <v>1333</v>
      </c>
      <c r="J56" s="1027" t="s">
        <v>590</v>
      </c>
      <c r="K56" s="1028">
        <v>40</v>
      </c>
      <c r="L56" s="1029"/>
      <c r="M56" s="1030" t="s">
        <v>1335</v>
      </c>
      <c r="N56" s="1027" t="s">
        <v>590</v>
      </c>
      <c r="O56" s="1028">
        <v>80</v>
      </c>
      <c r="P56" s="1031" t="s">
        <v>1334</v>
      </c>
    </row>
    <row r="57" spans="1:16" ht="21" customHeight="1">
      <c r="A57" s="1026" t="s">
        <v>1333</v>
      </c>
      <c r="B57" s="1027" t="s">
        <v>590</v>
      </c>
      <c r="C57" s="1028">
        <v>10</v>
      </c>
      <c r="D57" s="1029"/>
      <c r="E57" s="1030" t="s">
        <v>1333</v>
      </c>
      <c r="F57" s="1027" t="s">
        <v>590</v>
      </c>
      <c r="G57" s="1028">
        <v>22</v>
      </c>
      <c r="H57" s="1029"/>
      <c r="I57" s="1030" t="s">
        <v>591</v>
      </c>
      <c r="J57" s="1027" t="s">
        <v>590</v>
      </c>
      <c r="K57" s="1028">
        <v>45</v>
      </c>
      <c r="L57" s="1029" t="s">
        <v>1334</v>
      </c>
      <c r="M57" s="1030" t="s">
        <v>591</v>
      </c>
      <c r="N57" s="1027" t="s">
        <v>590</v>
      </c>
      <c r="O57" s="1028">
        <v>90</v>
      </c>
      <c r="P57" s="1031" t="s">
        <v>1334</v>
      </c>
    </row>
    <row r="58" spans="1:16" ht="21" customHeight="1">
      <c r="A58" s="1026" t="s">
        <v>1276</v>
      </c>
      <c r="B58" s="1027" t="s">
        <v>590</v>
      </c>
      <c r="C58" s="1028">
        <v>12</v>
      </c>
      <c r="D58" s="1029"/>
      <c r="E58" s="1030" t="s">
        <v>1276</v>
      </c>
      <c r="F58" s="1027" t="s">
        <v>590</v>
      </c>
      <c r="G58" s="1028">
        <v>25</v>
      </c>
      <c r="H58" s="1029"/>
      <c r="I58" s="1030" t="s">
        <v>1335</v>
      </c>
      <c r="J58" s="1027" t="s">
        <v>590</v>
      </c>
      <c r="K58" s="1028">
        <v>45</v>
      </c>
      <c r="L58" s="1032" t="s">
        <v>1334</v>
      </c>
      <c r="M58" s="1030" t="s">
        <v>1335</v>
      </c>
      <c r="N58" s="1027" t="s">
        <v>590</v>
      </c>
      <c r="O58" s="1028">
        <v>90</v>
      </c>
      <c r="P58" s="1031" t="s">
        <v>1334</v>
      </c>
    </row>
    <row r="59" spans="1:16" ht="21" customHeight="1">
      <c r="A59" s="1026" t="s">
        <v>1276</v>
      </c>
      <c r="B59" s="1027" t="s">
        <v>590</v>
      </c>
      <c r="C59" s="1028">
        <v>13</v>
      </c>
      <c r="D59" s="1029"/>
      <c r="E59" s="1030" t="s">
        <v>1333</v>
      </c>
      <c r="F59" s="1027" t="s">
        <v>590</v>
      </c>
      <c r="G59" s="1028">
        <v>25</v>
      </c>
      <c r="H59" s="1029"/>
      <c r="I59" s="1030" t="s">
        <v>591</v>
      </c>
      <c r="J59" s="1027" t="s">
        <v>590</v>
      </c>
      <c r="K59" s="1028">
        <v>50</v>
      </c>
      <c r="L59" s="1029" t="s">
        <v>1334</v>
      </c>
      <c r="M59" s="1030" t="s">
        <v>1335</v>
      </c>
      <c r="N59" s="1027" t="s">
        <v>590</v>
      </c>
      <c r="O59" s="1028">
        <v>100</v>
      </c>
      <c r="P59" s="1031" t="s">
        <v>1334</v>
      </c>
    </row>
    <row r="60" spans="1:16" ht="21" customHeight="1">
      <c r="A60" s="1026" t="s">
        <v>1276</v>
      </c>
      <c r="B60" s="1027" t="s">
        <v>590</v>
      </c>
      <c r="C60" s="1028">
        <v>14</v>
      </c>
      <c r="D60" s="1029"/>
      <c r="E60" s="1030" t="s">
        <v>1336</v>
      </c>
      <c r="F60" s="1027" t="s">
        <v>590</v>
      </c>
      <c r="G60" s="1028">
        <v>30</v>
      </c>
      <c r="H60" s="1029"/>
      <c r="I60" s="1030" t="s">
        <v>1335</v>
      </c>
      <c r="J60" s="1027" t="s">
        <v>590</v>
      </c>
      <c r="K60" s="1028">
        <v>50</v>
      </c>
      <c r="L60" s="1029" t="s">
        <v>1334</v>
      </c>
      <c r="M60" s="1030" t="s">
        <v>1335</v>
      </c>
      <c r="N60" s="1027" t="s">
        <v>590</v>
      </c>
      <c r="O60" s="1028">
        <v>120</v>
      </c>
      <c r="P60" s="1033" t="s">
        <v>1334</v>
      </c>
    </row>
    <row r="61" spans="1:16" ht="21" customHeight="1">
      <c r="A61" s="1026" t="s">
        <v>1333</v>
      </c>
      <c r="B61" s="1027" t="s">
        <v>590</v>
      </c>
      <c r="C61" s="1028">
        <v>15</v>
      </c>
      <c r="D61" s="1029"/>
      <c r="E61" s="1030" t="s">
        <v>1276</v>
      </c>
      <c r="F61" s="1027" t="s">
        <v>590</v>
      </c>
      <c r="G61" s="1028">
        <v>30</v>
      </c>
      <c r="H61" s="1029"/>
      <c r="I61" s="1030" t="s">
        <v>591</v>
      </c>
      <c r="J61" s="1027" t="s">
        <v>590</v>
      </c>
      <c r="K61" s="1028">
        <v>55</v>
      </c>
      <c r="L61" s="1029" t="s">
        <v>1334</v>
      </c>
      <c r="M61" s="976"/>
      <c r="N61" s="976"/>
      <c r="O61" s="976"/>
      <c r="P61" s="1034"/>
    </row>
    <row r="62" spans="1:16" ht="21" customHeight="1" thickBot="1">
      <c r="A62" s="1035" t="s">
        <v>1276</v>
      </c>
      <c r="B62" s="1036" t="s">
        <v>590</v>
      </c>
      <c r="C62" s="1037">
        <v>16</v>
      </c>
      <c r="D62" s="1038"/>
      <c r="E62" s="1039" t="s">
        <v>1336</v>
      </c>
      <c r="F62" s="1036" t="s">
        <v>590</v>
      </c>
      <c r="G62" s="1037">
        <v>32</v>
      </c>
      <c r="H62" s="1038"/>
      <c r="I62" s="1039" t="s">
        <v>1335</v>
      </c>
      <c r="J62" s="1036" t="s">
        <v>590</v>
      </c>
      <c r="K62" s="1037">
        <v>55</v>
      </c>
      <c r="L62" s="1040" t="s">
        <v>1334</v>
      </c>
      <c r="M62" s="902"/>
      <c r="N62" s="880"/>
      <c r="O62" s="888"/>
      <c r="P62" s="933"/>
    </row>
    <row r="63" spans="1:16" ht="21" customHeight="1">
      <c r="A63" s="1020" t="s">
        <v>1278</v>
      </c>
      <c r="B63" s="1021" t="s">
        <v>590</v>
      </c>
      <c r="C63" s="1022">
        <v>5</v>
      </c>
      <c r="D63" s="936"/>
      <c r="E63" s="1041" t="s">
        <v>1278</v>
      </c>
      <c r="F63" s="1021" t="s">
        <v>590</v>
      </c>
      <c r="G63" s="1022">
        <v>9</v>
      </c>
      <c r="H63" s="1023"/>
      <c r="I63" s="1232" t="s">
        <v>1337</v>
      </c>
      <c r="J63" s="1021" t="s">
        <v>590</v>
      </c>
      <c r="K63" s="1022">
        <v>18</v>
      </c>
      <c r="L63" s="1042"/>
      <c r="M63" s="1232" t="s">
        <v>1337</v>
      </c>
      <c r="N63" s="1021" t="s">
        <v>590</v>
      </c>
      <c r="O63" s="1022">
        <v>40</v>
      </c>
      <c r="P63" s="1025"/>
    </row>
    <row r="64" spans="1:16" ht="21" customHeight="1">
      <c r="A64" s="1235" t="s">
        <v>1337</v>
      </c>
      <c r="B64" s="1027" t="s">
        <v>590</v>
      </c>
      <c r="C64" s="1028">
        <v>5</v>
      </c>
      <c r="D64" s="940"/>
      <c r="E64" s="1233" t="s">
        <v>1337</v>
      </c>
      <c r="F64" s="1043" t="s">
        <v>590</v>
      </c>
      <c r="G64" s="1044">
        <v>10</v>
      </c>
      <c r="H64" s="1045"/>
      <c r="I64" s="1233" t="s">
        <v>1337</v>
      </c>
      <c r="J64" s="1027" t="s">
        <v>590</v>
      </c>
      <c r="K64" s="1028">
        <v>20</v>
      </c>
      <c r="L64" s="1029"/>
      <c r="M64" s="1233" t="s">
        <v>1338</v>
      </c>
      <c r="N64" s="1027" t="s">
        <v>590</v>
      </c>
      <c r="O64" s="1028">
        <v>50</v>
      </c>
      <c r="P64" s="1031" t="s">
        <v>1334</v>
      </c>
    </row>
    <row r="65" spans="1:16" ht="21" customHeight="1">
      <c r="A65" s="1026" t="s">
        <v>1278</v>
      </c>
      <c r="B65" s="1027" t="s">
        <v>590</v>
      </c>
      <c r="C65" s="1028">
        <v>6</v>
      </c>
      <c r="D65" s="940"/>
      <c r="E65" s="1233" t="s">
        <v>1337</v>
      </c>
      <c r="F65" s="1046" t="s">
        <v>590</v>
      </c>
      <c r="G65" s="1047">
        <v>12</v>
      </c>
      <c r="H65" s="1032"/>
      <c r="I65" s="1233" t="s">
        <v>1337</v>
      </c>
      <c r="J65" s="1027" t="s">
        <v>590</v>
      </c>
      <c r="K65" s="1028">
        <v>25</v>
      </c>
      <c r="L65" s="1029"/>
      <c r="M65" s="1233" t="s">
        <v>1338</v>
      </c>
      <c r="N65" s="1027" t="s">
        <v>590</v>
      </c>
      <c r="O65" s="1028">
        <v>80</v>
      </c>
      <c r="P65" s="1031" t="s">
        <v>1334</v>
      </c>
    </row>
    <row r="66" spans="1:16" ht="21" customHeight="1">
      <c r="A66" s="1235" t="s">
        <v>1337</v>
      </c>
      <c r="B66" s="1027" t="s">
        <v>590</v>
      </c>
      <c r="C66" s="1028">
        <v>6</v>
      </c>
      <c r="D66" s="940"/>
      <c r="E66" s="1233" t="s">
        <v>1337</v>
      </c>
      <c r="F66" s="1027" t="s">
        <v>590</v>
      </c>
      <c r="G66" s="1028">
        <v>14</v>
      </c>
      <c r="H66" s="1029"/>
      <c r="I66" s="1030" t="s">
        <v>1278</v>
      </c>
      <c r="J66" s="1027" t="s">
        <v>590</v>
      </c>
      <c r="K66" s="1028">
        <v>28</v>
      </c>
      <c r="L66" s="1029"/>
      <c r="M66" s="1233" t="s">
        <v>1338</v>
      </c>
      <c r="N66" s="1027" t="s">
        <v>590</v>
      </c>
      <c r="O66" s="1028">
        <v>90</v>
      </c>
      <c r="P66" s="1031" t="s">
        <v>1334</v>
      </c>
    </row>
    <row r="67" spans="1:16" ht="21" customHeight="1">
      <c r="A67" s="1026" t="s">
        <v>1278</v>
      </c>
      <c r="B67" s="1027" t="s">
        <v>590</v>
      </c>
      <c r="C67" s="1028">
        <v>8</v>
      </c>
      <c r="D67" s="940"/>
      <c r="E67" s="1030" t="s">
        <v>1278</v>
      </c>
      <c r="F67" s="1027" t="s">
        <v>590</v>
      </c>
      <c r="G67" s="1028">
        <v>17</v>
      </c>
      <c r="H67" s="1029"/>
      <c r="I67" s="1233" t="s">
        <v>1337</v>
      </c>
      <c r="J67" s="1027" t="s">
        <v>590</v>
      </c>
      <c r="K67" s="1028">
        <v>30</v>
      </c>
      <c r="L67" s="1029"/>
      <c r="M67" s="1233" t="s">
        <v>1338</v>
      </c>
      <c r="N67" s="1027" t="s">
        <v>590</v>
      </c>
      <c r="O67" s="1028">
        <v>100</v>
      </c>
      <c r="P67" s="1031" t="s">
        <v>1334</v>
      </c>
    </row>
    <row r="68" spans="1:16" ht="21" customHeight="1" thickBot="1">
      <c r="A68" s="1236" t="s">
        <v>1337</v>
      </c>
      <c r="B68" s="1036" t="s">
        <v>590</v>
      </c>
      <c r="C68" s="1037">
        <v>8</v>
      </c>
      <c r="D68" s="945"/>
      <c r="E68" s="1039" t="s">
        <v>1278</v>
      </c>
      <c r="F68" s="1036" t="s">
        <v>590</v>
      </c>
      <c r="G68" s="1037">
        <v>18</v>
      </c>
      <c r="H68" s="1038"/>
      <c r="I68" s="1234" t="s">
        <v>1337</v>
      </c>
      <c r="J68" s="1036" t="s">
        <v>590</v>
      </c>
      <c r="K68" s="1037">
        <v>35</v>
      </c>
      <c r="L68" s="1038"/>
      <c r="M68" s="1234" t="s">
        <v>1338</v>
      </c>
      <c r="N68" s="1036" t="s">
        <v>590</v>
      </c>
      <c r="O68" s="1037">
        <v>120</v>
      </c>
      <c r="P68" s="1048" t="s">
        <v>1334</v>
      </c>
    </row>
    <row r="69" spans="1:16" ht="89.25" customHeight="1">
      <c r="A69" s="1505" t="s">
        <v>1393</v>
      </c>
      <c r="B69" s="1506"/>
      <c r="C69" s="1506"/>
      <c r="D69" s="1506"/>
      <c r="E69" s="1506"/>
      <c r="F69" s="1506"/>
      <c r="G69" s="1506"/>
      <c r="H69" s="1506"/>
      <c r="I69" s="1506"/>
      <c r="J69" s="1506"/>
      <c r="K69" s="1506"/>
      <c r="L69" s="1506"/>
      <c r="M69" s="1506"/>
      <c r="N69" s="1506"/>
      <c r="O69" s="1506"/>
      <c r="P69" s="1506"/>
    </row>
    <row r="70" spans="1:16" ht="114.75" customHeight="1">
      <c r="A70" s="1507" t="s">
        <v>1390</v>
      </c>
      <c r="B70" s="1507"/>
      <c r="C70" s="1507"/>
      <c r="D70" s="1507"/>
      <c r="E70" s="1507"/>
      <c r="F70" s="1507"/>
      <c r="G70" s="1507"/>
      <c r="H70" s="1507"/>
      <c r="I70" s="1507"/>
      <c r="J70" s="1507"/>
      <c r="K70" s="1507"/>
      <c r="L70" s="1507"/>
      <c r="M70" s="1507"/>
      <c r="N70" s="1507"/>
      <c r="O70" s="1507"/>
      <c r="P70" s="1507"/>
    </row>
    <row r="71" spans="1:16" ht="75.75" customHeight="1">
      <c r="A71" s="1508" t="s">
        <v>1371</v>
      </c>
      <c r="B71" s="1508"/>
      <c r="C71" s="1508"/>
      <c r="D71" s="1508"/>
      <c r="E71" s="1508"/>
      <c r="F71" s="1508"/>
      <c r="G71" s="1508"/>
      <c r="H71" s="1508"/>
      <c r="I71" s="1508"/>
      <c r="J71" s="1508"/>
      <c r="K71" s="1508"/>
      <c r="L71" s="1508"/>
      <c r="M71" s="1508"/>
      <c r="N71" s="1508"/>
      <c r="O71" s="1508"/>
      <c r="P71" s="1508"/>
    </row>
    <row r="72" spans="1:16" ht="176.25" customHeight="1"/>
    <row r="73" spans="1:16" ht="95.25" customHeight="1"/>
  </sheetData>
  <mergeCells count="26">
    <mergeCell ref="B48:C48"/>
    <mergeCell ref="F46:G46"/>
    <mergeCell ref="F47:G47"/>
    <mergeCell ref="J46:K46"/>
    <mergeCell ref="J47:K47"/>
    <mergeCell ref="M15:M18"/>
    <mergeCell ref="B46:C46"/>
    <mergeCell ref="B47:C47"/>
    <mergeCell ref="A24:P24"/>
    <mergeCell ref="A32:P32"/>
    <mergeCell ref="A49:P49"/>
    <mergeCell ref="A69:P69"/>
    <mergeCell ref="A70:P70"/>
    <mergeCell ref="A71:P71"/>
    <mergeCell ref="A1:P1"/>
    <mergeCell ref="A2:P2"/>
    <mergeCell ref="A3:P3"/>
    <mergeCell ref="B4:D4"/>
    <mergeCell ref="F4:H4"/>
    <mergeCell ref="J4:L4"/>
    <mergeCell ref="N4:P4"/>
    <mergeCell ref="N48:O48"/>
    <mergeCell ref="N46:O46"/>
    <mergeCell ref="N47:O47"/>
    <mergeCell ref="A38:P38"/>
    <mergeCell ref="M14:P1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4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45"/>
  <sheetViews>
    <sheetView zoomScaleNormal="100" workbookViewId="0">
      <selection activeCell="Q70" sqref="Q70"/>
    </sheetView>
  </sheetViews>
  <sheetFormatPr defaultRowHeight="15"/>
  <cols>
    <col min="1" max="1" width="14.7109375"/>
    <col min="2" max="2" width="2.85546875"/>
    <col min="3" max="3" width="5"/>
    <col min="4" max="4" width="11.7109375"/>
    <col min="5" max="5" width="15.140625"/>
    <col min="6" max="6" width="2.5703125"/>
    <col min="7" max="7" width="5.28515625"/>
    <col min="8" max="8" width="12.140625"/>
    <col min="9" max="9" width="14.140625"/>
    <col min="10" max="10" width="3"/>
    <col min="11" max="11" width="5.28515625"/>
    <col min="12" max="12" width="11.5703125"/>
    <col min="13" max="13" width="13.7109375"/>
    <col min="14" max="14" width="2.85546875"/>
    <col min="15" max="15" width="5.28515625"/>
    <col min="16" max="16" width="12.42578125"/>
    <col min="17" max="1025" width="8.5703125"/>
  </cols>
  <sheetData>
    <row r="1" spans="1:16" ht="49.5" customHeight="1">
      <c r="A1" s="1255" t="s">
        <v>0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</row>
    <row r="2" spans="1:16" ht="45.75" customHeight="1">
      <c r="A2" s="1274" t="s">
        <v>1361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</row>
    <row r="3" spans="1:16" ht="52.5" customHeight="1">
      <c r="A3" s="1275" t="s">
        <v>60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</row>
    <row r="4" spans="1:16" ht="21" customHeight="1">
      <c r="A4" s="1" t="s">
        <v>2</v>
      </c>
      <c r="B4" s="1259" t="s">
        <v>3</v>
      </c>
      <c r="C4" s="1259"/>
      <c r="D4" s="1259"/>
      <c r="E4" s="1" t="s">
        <v>2</v>
      </c>
      <c r="F4" s="1259" t="s">
        <v>3</v>
      </c>
      <c r="G4" s="1259"/>
      <c r="H4" s="1259"/>
      <c r="I4" s="1" t="s">
        <v>2</v>
      </c>
      <c r="J4" s="1259" t="s">
        <v>3</v>
      </c>
      <c r="K4" s="1259"/>
      <c r="L4" s="1259"/>
      <c r="M4" s="1" t="s">
        <v>2</v>
      </c>
      <c r="N4" s="1259" t="s">
        <v>3</v>
      </c>
      <c r="O4" s="1259"/>
      <c r="P4" s="1259"/>
    </row>
    <row r="5" spans="1:16" ht="20.25" customHeight="1">
      <c r="A5" s="70" t="s">
        <v>61</v>
      </c>
      <c r="B5" s="71" t="s">
        <v>5</v>
      </c>
      <c r="C5" s="72">
        <v>1</v>
      </c>
      <c r="D5" s="73" t="s">
        <v>6</v>
      </c>
      <c r="E5" s="74" t="s">
        <v>62</v>
      </c>
      <c r="F5" s="71" t="s">
        <v>5</v>
      </c>
      <c r="G5" s="72">
        <v>4</v>
      </c>
      <c r="H5" s="73" t="s">
        <v>63</v>
      </c>
      <c r="I5" s="74" t="s">
        <v>64</v>
      </c>
      <c r="J5" s="71" t="s">
        <v>5</v>
      </c>
      <c r="K5" s="75">
        <v>6</v>
      </c>
      <c r="L5" s="73" t="s">
        <v>6</v>
      </c>
      <c r="M5" s="76" t="s">
        <v>62</v>
      </c>
      <c r="N5" s="71" t="s">
        <v>5</v>
      </c>
      <c r="O5" s="77">
        <v>8.5</v>
      </c>
      <c r="P5" s="78" t="s">
        <v>6</v>
      </c>
    </row>
    <row r="6" spans="1:16" ht="17.25" customHeight="1">
      <c r="A6" s="79" t="s">
        <v>65</v>
      </c>
      <c r="B6" s="80" t="s">
        <v>5</v>
      </c>
      <c r="C6" s="81">
        <v>2</v>
      </c>
      <c r="D6" s="82" t="s">
        <v>11</v>
      </c>
      <c r="E6" s="83" t="s">
        <v>62</v>
      </c>
      <c r="F6" s="80" t="s">
        <v>5</v>
      </c>
      <c r="G6" s="81">
        <v>5</v>
      </c>
      <c r="H6" s="84" t="s">
        <v>63</v>
      </c>
      <c r="I6" s="83" t="s">
        <v>64</v>
      </c>
      <c r="J6" s="80" t="s">
        <v>5</v>
      </c>
      <c r="K6" s="85">
        <v>8</v>
      </c>
      <c r="L6" s="82" t="s">
        <v>6</v>
      </c>
      <c r="M6" s="86" t="s">
        <v>66</v>
      </c>
      <c r="N6" s="80" t="s">
        <v>5</v>
      </c>
      <c r="O6" s="85">
        <v>10</v>
      </c>
      <c r="P6" s="87" t="s">
        <v>6</v>
      </c>
    </row>
    <row r="7" spans="1:16" ht="20.25" customHeight="1">
      <c r="A7" s="88" t="s">
        <v>65</v>
      </c>
      <c r="B7" s="89" t="s">
        <v>5</v>
      </c>
      <c r="C7" s="90">
        <v>3</v>
      </c>
      <c r="D7" s="91" t="s">
        <v>11</v>
      </c>
      <c r="E7" s="92"/>
      <c r="F7" s="89"/>
      <c r="G7" s="93"/>
      <c r="H7" s="94"/>
      <c r="I7" s="92"/>
      <c r="J7" s="89"/>
      <c r="K7" s="93"/>
      <c r="L7" s="91"/>
      <c r="M7" s="95" t="s">
        <v>66</v>
      </c>
      <c r="N7" s="89" t="s">
        <v>5</v>
      </c>
      <c r="O7" s="93">
        <v>10.5</v>
      </c>
      <c r="P7" s="96" t="s">
        <v>8</v>
      </c>
    </row>
    <row r="8" spans="1:16" ht="20.25" customHeight="1">
      <c r="A8" s="70" t="s">
        <v>67</v>
      </c>
      <c r="B8" s="71" t="s">
        <v>5</v>
      </c>
      <c r="C8" s="77">
        <v>0.3</v>
      </c>
      <c r="D8" s="73" t="s">
        <v>39</v>
      </c>
      <c r="E8" s="74" t="s">
        <v>68</v>
      </c>
      <c r="F8" s="71" t="s">
        <v>5</v>
      </c>
      <c r="G8" s="75">
        <v>1</v>
      </c>
      <c r="H8" s="73" t="s">
        <v>11</v>
      </c>
      <c r="I8" s="74" t="s">
        <v>69</v>
      </c>
      <c r="J8" s="71" t="s">
        <v>5</v>
      </c>
      <c r="K8" s="75">
        <v>2</v>
      </c>
      <c r="L8" s="73" t="s">
        <v>6</v>
      </c>
      <c r="M8" s="76" t="s">
        <v>70</v>
      </c>
      <c r="N8" s="71" t="s">
        <v>5</v>
      </c>
      <c r="O8" s="77">
        <v>1.5</v>
      </c>
      <c r="P8" s="78" t="s">
        <v>6</v>
      </c>
    </row>
    <row r="9" spans="1:16" ht="17.25" customHeight="1">
      <c r="A9" s="79" t="s">
        <v>67</v>
      </c>
      <c r="B9" s="80" t="s">
        <v>5</v>
      </c>
      <c r="C9" s="97">
        <v>0.3</v>
      </c>
      <c r="D9" s="82" t="s">
        <v>6</v>
      </c>
      <c r="E9" s="83" t="s">
        <v>69</v>
      </c>
      <c r="F9" s="80" t="s">
        <v>5</v>
      </c>
      <c r="G9" s="97">
        <v>1.2</v>
      </c>
      <c r="H9" s="84" t="s">
        <v>13</v>
      </c>
      <c r="I9" s="83" t="s">
        <v>69</v>
      </c>
      <c r="J9" s="80" t="s">
        <v>5</v>
      </c>
      <c r="K9" s="85">
        <v>9</v>
      </c>
      <c r="L9" s="82" t="s">
        <v>8</v>
      </c>
      <c r="M9" s="86" t="s">
        <v>70</v>
      </c>
      <c r="N9" s="80" t="s">
        <v>5</v>
      </c>
      <c r="O9" s="85">
        <v>5</v>
      </c>
      <c r="P9" s="87" t="s">
        <v>6</v>
      </c>
    </row>
    <row r="10" spans="1:16" ht="20.25" customHeight="1">
      <c r="A10" s="88" t="s">
        <v>68</v>
      </c>
      <c r="B10" s="89" t="s">
        <v>5</v>
      </c>
      <c r="C10" s="93">
        <v>0.8</v>
      </c>
      <c r="D10" s="91" t="s">
        <v>6</v>
      </c>
      <c r="E10" s="92" t="s">
        <v>69</v>
      </c>
      <c r="F10" s="89" t="s">
        <v>5</v>
      </c>
      <c r="G10" s="93">
        <v>1.5</v>
      </c>
      <c r="H10" s="94" t="s">
        <v>13</v>
      </c>
      <c r="I10" s="92" t="s">
        <v>68</v>
      </c>
      <c r="J10" s="89" t="s">
        <v>5</v>
      </c>
      <c r="K10" s="93">
        <v>10.5</v>
      </c>
      <c r="L10" s="91" t="s">
        <v>71</v>
      </c>
      <c r="M10" s="95" t="s">
        <v>70</v>
      </c>
      <c r="N10" s="89" t="s">
        <v>5</v>
      </c>
      <c r="O10" s="93">
        <v>10.5</v>
      </c>
      <c r="P10" s="96" t="s">
        <v>6</v>
      </c>
    </row>
    <row r="11" spans="1:16" ht="20.25" customHeight="1">
      <c r="A11" s="98" t="s">
        <v>72</v>
      </c>
      <c r="B11" s="99" t="s">
        <v>5</v>
      </c>
      <c r="C11" s="100">
        <v>12</v>
      </c>
      <c r="D11" s="101" t="s">
        <v>8</v>
      </c>
      <c r="E11" s="102" t="s">
        <v>72</v>
      </c>
      <c r="F11" s="99" t="s">
        <v>5</v>
      </c>
      <c r="G11" s="100">
        <v>25</v>
      </c>
      <c r="H11" s="103" t="s">
        <v>13</v>
      </c>
      <c r="I11" s="102" t="s">
        <v>72</v>
      </c>
      <c r="J11" s="99" t="s">
        <v>5</v>
      </c>
      <c r="K11" s="100">
        <v>45</v>
      </c>
      <c r="L11" s="103" t="s">
        <v>8</v>
      </c>
      <c r="M11" s="102" t="s">
        <v>72</v>
      </c>
      <c r="N11" s="99" t="s">
        <v>5</v>
      </c>
      <c r="O11" s="100">
        <v>80</v>
      </c>
      <c r="P11" s="104" t="s">
        <v>6</v>
      </c>
    </row>
    <row r="12" spans="1:16" ht="15.75" customHeight="1">
      <c r="A12" s="79" t="s">
        <v>72</v>
      </c>
      <c r="B12" s="80" t="s">
        <v>5</v>
      </c>
      <c r="C12" s="105">
        <v>14</v>
      </c>
      <c r="D12" s="84" t="s">
        <v>6</v>
      </c>
      <c r="E12" s="106" t="s">
        <v>72</v>
      </c>
      <c r="F12" s="80" t="s">
        <v>5</v>
      </c>
      <c r="G12" s="105">
        <v>30</v>
      </c>
      <c r="H12" s="84" t="s">
        <v>13</v>
      </c>
      <c r="I12" s="106" t="s">
        <v>72</v>
      </c>
      <c r="J12" s="80" t="s">
        <v>5</v>
      </c>
      <c r="K12" s="105">
        <v>50</v>
      </c>
      <c r="L12" s="84" t="s">
        <v>6</v>
      </c>
      <c r="M12" s="106" t="s">
        <v>72</v>
      </c>
      <c r="N12" s="80" t="s">
        <v>5</v>
      </c>
      <c r="O12" s="105">
        <v>80</v>
      </c>
      <c r="P12" s="107" t="s">
        <v>8</v>
      </c>
    </row>
    <row r="13" spans="1:16" ht="15.75" customHeight="1">
      <c r="A13" s="79" t="s">
        <v>72</v>
      </c>
      <c r="B13" s="80" t="s">
        <v>5</v>
      </c>
      <c r="C13" s="105">
        <v>16</v>
      </c>
      <c r="D13" s="84" t="s">
        <v>6</v>
      </c>
      <c r="E13" s="106" t="s">
        <v>72</v>
      </c>
      <c r="F13" s="80" t="s">
        <v>5</v>
      </c>
      <c r="G13" s="105">
        <v>35</v>
      </c>
      <c r="H13" s="84" t="s">
        <v>13</v>
      </c>
      <c r="I13" s="106" t="s">
        <v>72</v>
      </c>
      <c r="J13" s="80" t="s">
        <v>5</v>
      </c>
      <c r="K13" s="105">
        <v>50</v>
      </c>
      <c r="L13" s="84" t="s">
        <v>8</v>
      </c>
      <c r="M13" s="106" t="s">
        <v>72</v>
      </c>
      <c r="N13" s="80" t="s">
        <v>5</v>
      </c>
      <c r="O13" s="105">
        <v>80</v>
      </c>
      <c r="P13" s="107" t="s">
        <v>6</v>
      </c>
    </row>
    <row r="14" spans="1:16" ht="15.75" customHeight="1">
      <c r="A14" s="79" t="s">
        <v>72</v>
      </c>
      <c r="B14" s="80" t="s">
        <v>5</v>
      </c>
      <c r="C14" s="105">
        <v>18</v>
      </c>
      <c r="D14" s="84" t="s">
        <v>8</v>
      </c>
      <c r="E14" s="106" t="s">
        <v>72</v>
      </c>
      <c r="F14" s="80" t="s">
        <v>5</v>
      </c>
      <c r="G14" s="105">
        <v>35</v>
      </c>
      <c r="H14" s="84" t="s">
        <v>9</v>
      </c>
      <c r="I14" s="106" t="s">
        <v>72</v>
      </c>
      <c r="J14" s="80" t="s">
        <v>5</v>
      </c>
      <c r="K14" s="105">
        <v>55</v>
      </c>
      <c r="L14" s="84" t="s">
        <v>6</v>
      </c>
      <c r="M14" s="106" t="s">
        <v>72</v>
      </c>
      <c r="N14" s="80" t="s">
        <v>5</v>
      </c>
      <c r="O14" s="105">
        <v>100</v>
      </c>
      <c r="P14" s="107" t="s">
        <v>8</v>
      </c>
    </row>
    <row r="15" spans="1:16" ht="15.75" customHeight="1">
      <c r="A15" s="79" t="s">
        <v>72</v>
      </c>
      <c r="B15" s="80" t="s">
        <v>5</v>
      </c>
      <c r="C15" s="105">
        <v>20</v>
      </c>
      <c r="D15" s="84" t="s">
        <v>6</v>
      </c>
      <c r="E15" s="106" t="s">
        <v>72</v>
      </c>
      <c r="F15" s="80" t="s">
        <v>5</v>
      </c>
      <c r="G15" s="105">
        <v>40</v>
      </c>
      <c r="H15" s="84" t="s">
        <v>13</v>
      </c>
      <c r="I15" s="106" t="s">
        <v>72</v>
      </c>
      <c r="J15" s="80" t="s">
        <v>5</v>
      </c>
      <c r="K15" s="105">
        <v>60</v>
      </c>
      <c r="L15" s="84" t="s">
        <v>6</v>
      </c>
      <c r="M15" s="106" t="s">
        <v>72</v>
      </c>
      <c r="N15" s="80" t="s">
        <v>5</v>
      </c>
      <c r="O15" s="105">
        <v>120</v>
      </c>
      <c r="P15" s="107" t="s">
        <v>6</v>
      </c>
    </row>
    <row r="16" spans="1:16" ht="15.75" customHeight="1">
      <c r="A16" s="79" t="s">
        <v>72</v>
      </c>
      <c r="B16" s="80" t="s">
        <v>5</v>
      </c>
      <c r="C16" s="105">
        <v>20</v>
      </c>
      <c r="D16" s="84" t="s">
        <v>8</v>
      </c>
      <c r="E16" s="106" t="s">
        <v>72</v>
      </c>
      <c r="F16" s="80" t="s">
        <v>5</v>
      </c>
      <c r="G16" s="105">
        <v>40</v>
      </c>
      <c r="H16" s="108" t="s">
        <v>6</v>
      </c>
      <c r="I16" s="106" t="s">
        <v>72</v>
      </c>
      <c r="J16" s="80" t="s">
        <v>5</v>
      </c>
      <c r="K16" s="105">
        <v>65</v>
      </c>
      <c r="L16" s="84" t="s">
        <v>6</v>
      </c>
      <c r="M16" s="83"/>
      <c r="N16" s="109"/>
      <c r="O16" s="110"/>
      <c r="P16" s="87"/>
    </row>
    <row r="17" spans="1:21" ht="20.25" customHeight="1">
      <c r="A17" s="111" t="s">
        <v>72</v>
      </c>
      <c r="B17" s="89" t="s">
        <v>5</v>
      </c>
      <c r="C17" s="112">
        <v>25</v>
      </c>
      <c r="D17" s="94" t="s">
        <v>9</v>
      </c>
      <c r="E17" s="113" t="s">
        <v>72</v>
      </c>
      <c r="F17" s="89" t="s">
        <v>5</v>
      </c>
      <c r="G17" s="112">
        <v>45</v>
      </c>
      <c r="H17" s="94" t="s">
        <v>6</v>
      </c>
      <c r="I17" s="113" t="s">
        <v>72</v>
      </c>
      <c r="J17" s="89" t="s">
        <v>5</v>
      </c>
      <c r="K17" s="112">
        <v>70</v>
      </c>
      <c r="L17" s="94" t="s">
        <v>6</v>
      </c>
      <c r="M17" s="92"/>
      <c r="N17" s="114"/>
      <c r="O17" s="115"/>
      <c r="P17" s="96"/>
    </row>
    <row r="18" spans="1:21" ht="20.25" customHeight="1">
      <c r="A18" s="98" t="s">
        <v>73</v>
      </c>
      <c r="B18" s="99" t="s">
        <v>5</v>
      </c>
      <c r="C18" s="100">
        <v>12</v>
      </c>
      <c r="D18" s="84" t="s">
        <v>6</v>
      </c>
      <c r="E18" s="116" t="s">
        <v>73</v>
      </c>
      <c r="F18" s="99" t="s">
        <v>5</v>
      </c>
      <c r="G18" s="100">
        <v>20</v>
      </c>
      <c r="H18" s="117" t="s">
        <v>13</v>
      </c>
      <c r="I18" s="116" t="s">
        <v>73</v>
      </c>
      <c r="J18" s="99" t="s">
        <v>5</v>
      </c>
      <c r="K18" s="100">
        <v>45</v>
      </c>
      <c r="L18" s="117" t="s">
        <v>8</v>
      </c>
      <c r="M18" s="116" t="s">
        <v>73</v>
      </c>
      <c r="N18" s="99" t="s">
        <v>5</v>
      </c>
      <c r="O18" s="100">
        <v>71</v>
      </c>
      <c r="P18" s="118" t="s">
        <v>8</v>
      </c>
    </row>
    <row r="19" spans="1:21" ht="15.75" customHeight="1">
      <c r="A19" s="79" t="s">
        <v>73</v>
      </c>
      <c r="B19" s="80" t="s">
        <v>5</v>
      </c>
      <c r="C19" s="119">
        <v>12</v>
      </c>
      <c r="D19" s="120" t="s">
        <v>8</v>
      </c>
      <c r="E19" s="121" t="s">
        <v>73</v>
      </c>
      <c r="F19" s="80" t="s">
        <v>5</v>
      </c>
      <c r="G19" s="105">
        <v>25</v>
      </c>
      <c r="H19" s="84" t="s">
        <v>13</v>
      </c>
      <c r="I19" s="121" t="s">
        <v>73</v>
      </c>
      <c r="J19" s="80" t="s">
        <v>5</v>
      </c>
      <c r="K19" s="105">
        <v>50</v>
      </c>
      <c r="L19" s="84" t="s">
        <v>8</v>
      </c>
      <c r="M19" s="121" t="s">
        <v>73</v>
      </c>
      <c r="N19" s="80" t="s">
        <v>5</v>
      </c>
      <c r="O19" s="105">
        <v>75</v>
      </c>
      <c r="P19" s="107" t="s">
        <v>8</v>
      </c>
    </row>
    <row r="20" spans="1:21" ht="15.75" customHeight="1">
      <c r="A20" s="79" t="s">
        <v>73</v>
      </c>
      <c r="B20" s="80" t="s">
        <v>5</v>
      </c>
      <c r="C20" s="122">
        <v>13</v>
      </c>
      <c r="D20" s="123" t="s">
        <v>6</v>
      </c>
      <c r="E20" s="121" t="s">
        <v>73</v>
      </c>
      <c r="F20" s="80" t="s">
        <v>5</v>
      </c>
      <c r="G20" s="105">
        <v>30</v>
      </c>
      <c r="H20" s="84" t="s">
        <v>9</v>
      </c>
      <c r="I20" s="121" t="s">
        <v>73</v>
      </c>
      <c r="J20" s="80" t="s">
        <v>5</v>
      </c>
      <c r="K20" s="105">
        <v>50</v>
      </c>
      <c r="L20" s="84" t="s">
        <v>6</v>
      </c>
      <c r="M20" s="121" t="s">
        <v>73</v>
      </c>
      <c r="N20" s="80" t="s">
        <v>5</v>
      </c>
      <c r="O20" s="105">
        <v>80</v>
      </c>
      <c r="P20" s="107" t="s">
        <v>8</v>
      </c>
    </row>
    <row r="21" spans="1:21" ht="15.75" customHeight="1">
      <c r="A21" s="79" t="s">
        <v>73</v>
      </c>
      <c r="B21" s="80" t="s">
        <v>5</v>
      </c>
      <c r="C21" s="100">
        <v>14</v>
      </c>
      <c r="D21" s="103" t="s">
        <v>8</v>
      </c>
      <c r="E21" s="121" t="s">
        <v>73</v>
      </c>
      <c r="F21" s="80" t="s">
        <v>5</v>
      </c>
      <c r="G21" s="105">
        <v>30</v>
      </c>
      <c r="H21" s="84" t="s">
        <v>13</v>
      </c>
      <c r="I21" s="121" t="s">
        <v>73</v>
      </c>
      <c r="J21" s="80" t="s">
        <v>5</v>
      </c>
      <c r="K21" s="105">
        <v>55</v>
      </c>
      <c r="L21" s="84" t="s">
        <v>8</v>
      </c>
      <c r="M21" s="121" t="s">
        <v>73</v>
      </c>
      <c r="N21" s="80" t="s">
        <v>5</v>
      </c>
      <c r="O21" s="105">
        <v>81</v>
      </c>
      <c r="P21" s="107" t="s">
        <v>8</v>
      </c>
    </row>
    <row r="22" spans="1:21" ht="15.75" customHeight="1">
      <c r="A22" s="79" t="s">
        <v>73</v>
      </c>
      <c r="B22" s="80" t="s">
        <v>5</v>
      </c>
      <c r="C22" s="105">
        <v>15</v>
      </c>
      <c r="D22" s="84" t="s">
        <v>8</v>
      </c>
      <c r="E22" s="121" t="s">
        <v>73</v>
      </c>
      <c r="F22" s="80" t="s">
        <v>5</v>
      </c>
      <c r="G22" s="105">
        <v>35</v>
      </c>
      <c r="H22" s="84" t="s">
        <v>13</v>
      </c>
      <c r="I22" s="121" t="s">
        <v>73</v>
      </c>
      <c r="J22" s="80" t="s">
        <v>5</v>
      </c>
      <c r="K22" s="105">
        <v>60</v>
      </c>
      <c r="L22" s="84" t="s">
        <v>8</v>
      </c>
      <c r="M22" s="121" t="s">
        <v>73</v>
      </c>
      <c r="N22" s="80" t="s">
        <v>5</v>
      </c>
      <c r="O22" s="105">
        <v>90</v>
      </c>
      <c r="P22" s="107" t="s">
        <v>8</v>
      </c>
    </row>
    <row r="23" spans="1:21" ht="15.75" customHeight="1">
      <c r="A23" s="79" t="s">
        <v>73</v>
      </c>
      <c r="B23" s="80" t="s">
        <v>5</v>
      </c>
      <c r="C23" s="105">
        <v>16</v>
      </c>
      <c r="D23" s="84" t="s">
        <v>8</v>
      </c>
      <c r="E23" s="121" t="s">
        <v>73</v>
      </c>
      <c r="F23" s="80" t="s">
        <v>5</v>
      </c>
      <c r="G23" s="105">
        <v>38</v>
      </c>
      <c r="H23" s="84" t="s">
        <v>13</v>
      </c>
      <c r="I23" s="121" t="s">
        <v>73</v>
      </c>
      <c r="J23" s="80" t="s">
        <v>5</v>
      </c>
      <c r="K23" s="105">
        <v>60</v>
      </c>
      <c r="L23" s="84" t="s">
        <v>6</v>
      </c>
      <c r="M23" s="121" t="s">
        <v>73</v>
      </c>
      <c r="N23" s="80" t="s">
        <v>5</v>
      </c>
      <c r="O23" s="105">
        <v>100</v>
      </c>
      <c r="P23" s="107" t="s">
        <v>8</v>
      </c>
    </row>
    <row r="24" spans="1:21" ht="15.75" customHeight="1">
      <c r="A24" s="79" t="s">
        <v>73</v>
      </c>
      <c r="B24" s="80" t="s">
        <v>5</v>
      </c>
      <c r="C24" s="105">
        <v>18</v>
      </c>
      <c r="D24" s="84" t="s">
        <v>8</v>
      </c>
      <c r="E24" s="121" t="s">
        <v>73</v>
      </c>
      <c r="F24" s="80" t="s">
        <v>5</v>
      </c>
      <c r="G24" s="105">
        <v>40</v>
      </c>
      <c r="H24" s="84" t="s">
        <v>74</v>
      </c>
      <c r="I24" s="121" t="s">
        <v>73</v>
      </c>
      <c r="J24" s="80" t="s">
        <v>5</v>
      </c>
      <c r="K24" s="105">
        <v>65</v>
      </c>
      <c r="L24" s="84" t="s">
        <v>8</v>
      </c>
      <c r="M24" s="121"/>
      <c r="N24" s="80"/>
      <c r="O24" s="105"/>
      <c r="P24" s="107"/>
    </row>
    <row r="25" spans="1:21" ht="20.25" customHeight="1">
      <c r="A25" s="111" t="s">
        <v>73</v>
      </c>
      <c r="B25" s="89" t="s">
        <v>5</v>
      </c>
      <c r="C25" s="112">
        <v>20</v>
      </c>
      <c r="D25" s="94" t="s">
        <v>6</v>
      </c>
      <c r="E25" s="124" t="s">
        <v>73</v>
      </c>
      <c r="F25" s="89" t="s">
        <v>5</v>
      </c>
      <c r="G25" s="112">
        <v>40</v>
      </c>
      <c r="H25" s="94" t="s">
        <v>13</v>
      </c>
      <c r="I25" s="124" t="s">
        <v>73</v>
      </c>
      <c r="J25" s="89" t="s">
        <v>5</v>
      </c>
      <c r="K25" s="112">
        <v>70</v>
      </c>
      <c r="L25" s="94" t="s">
        <v>8</v>
      </c>
      <c r="M25" s="125"/>
      <c r="N25" s="126"/>
      <c r="O25" s="127"/>
      <c r="P25" s="128"/>
    </row>
    <row r="26" spans="1:21" ht="20.25" customHeight="1">
      <c r="A26" s="129" t="s">
        <v>75</v>
      </c>
      <c r="B26" s="71" t="s">
        <v>5</v>
      </c>
      <c r="C26" s="130">
        <v>35</v>
      </c>
      <c r="D26" s="131" t="s">
        <v>6</v>
      </c>
      <c r="E26" s="132" t="s">
        <v>66</v>
      </c>
      <c r="F26" s="71" t="s">
        <v>5</v>
      </c>
      <c r="G26" s="130">
        <v>20</v>
      </c>
      <c r="H26" s="131" t="s">
        <v>8</v>
      </c>
      <c r="I26" s="133" t="s">
        <v>66</v>
      </c>
      <c r="J26" s="80" t="s">
        <v>5</v>
      </c>
      <c r="K26" s="105">
        <v>55</v>
      </c>
      <c r="L26" s="84" t="s">
        <v>71</v>
      </c>
      <c r="M26" s="134" t="s">
        <v>66</v>
      </c>
      <c r="N26" s="80" t="s">
        <v>5</v>
      </c>
      <c r="O26" s="130">
        <v>80</v>
      </c>
      <c r="P26" s="135" t="s">
        <v>6</v>
      </c>
    </row>
    <row r="27" spans="1:21" ht="17.25" customHeight="1">
      <c r="A27" s="136" t="s">
        <v>75</v>
      </c>
      <c r="B27" s="80" t="s">
        <v>5</v>
      </c>
      <c r="C27" s="105">
        <v>40</v>
      </c>
      <c r="D27" s="84" t="s">
        <v>6</v>
      </c>
      <c r="E27" s="137" t="s">
        <v>66</v>
      </c>
      <c r="F27" s="80" t="s">
        <v>5</v>
      </c>
      <c r="G27" s="105">
        <v>22</v>
      </c>
      <c r="H27" s="84" t="s">
        <v>8</v>
      </c>
      <c r="I27" s="137" t="s">
        <v>66</v>
      </c>
      <c r="J27" s="80" t="s">
        <v>5</v>
      </c>
      <c r="K27" s="105">
        <v>55</v>
      </c>
      <c r="L27" s="84" t="s">
        <v>6</v>
      </c>
      <c r="M27" s="134" t="s">
        <v>66</v>
      </c>
      <c r="N27" s="80" t="s">
        <v>5</v>
      </c>
      <c r="O27" s="122">
        <v>85</v>
      </c>
      <c r="P27" s="107" t="s">
        <v>6</v>
      </c>
    </row>
    <row r="28" spans="1:21" ht="17.25" customHeight="1">
      <c r="A28" s="136" t="s">
        <v>75</v>
      </c>
      <c r="B28" s="80" t="s">
        <v>5</v>
      </c>
      <c r="C28" s="105">
        <v>50</v>
      </c>
      <c r="D28" s="84" t="s">
        <v>76</v>
      </c>
      <c r="E28" s="137" t="s">
        <v>66</v>
      </c>
      <c r="F28" s="80" t="s">
        <v>5</v>
      </c>
      <c r="G28" s="105">
        <v>25</v>
      </c>
      <c r="H28" s="84" t="s">
        <v>63</v>
      </c>
      <c r="I28" s="137" t="s">
        <v>66</v>
      </c>
      <c r="J28" s="80" t="s">
        <v>5</v>
      </c>
      <c r="K28" s="105">
        <v>60</v>
      </c>
      <c r="L28" s="84" t="s">
        <v>6</v>
      </c>
      <c r="M28" s="134" t="s">
        <v>66</v>
      </c>
      <c r="N28" s="80" t="s">
        <v>5</v>
      </c>
      <c r="O28" s="105">
        <v>102</v>
      </c>
      <c r="P28" s="138" t="s">
        <v>8</v>
      </c>
    </row>
    <row r="29" spans="1:21" ht="17.25" customHeight="1">
      <c r="A29" s="139" t="s">
        <v>75</v>
      </c>
      <c r="B29" s="89" t="s">
        <v>5</v>
      </c>
      <c r="C29" s="112">
        <v>50</v>
      </c>
      <c r="D29" s="140" t="s">
        <v>6</v>
      </c>
      <c r="E29" s="137" t="s">
        <v>66</v>
      </c>
      <c r="F29" s="80" t="s">
        <v>5</v>
      </c>
      <c r="G29" s="105">
        <v>30</v>
      </c>
      <c r="H29" s="84" t="s">
        <v>63</v>
      </c>
      <c r="I29" s="134" t="s">
        <v>66</v>
      </c>
      <c r="J29" s="80" t="s">
        <v>5</v>
      </c>
      <c r="K29" s="105">
        <v>65</v>
      </c>
      <c r="L29" s="141" t="s">
        <v>8</v>
      </c>
      <c r="M29" s="134" t="s">
        <v>66</v>
      </c>
      <c r="N29" s="99" t="s">
        <v>5</v>
      </c>
      <c r="O29" s="100">
        <v>112</v>
      </c>
      <c r="P29" s="118" t="s">
        <v>77</v>
      </c>
    </row>
    <row r="30" spans="1:21" ht="17.25" customHeight="1">
      <c r="A30" s="142" t="s">
        <v>66</v>
      </c>
      <c r="B30" s="99" t="s">
        <v>5</v>
      </c>
      <c r="C30" s="100">
        <v>16</v>
      </c>
      <c r="D30" s="143" t="s">
        <v>8</v>
      </c>
      <c r="E30" s="137" t="s">
        <v>66</v>
      </c>
      <c r="F30" s="80" t="s">
        <v>5</v>
      </c>
      <c r="G30" s="105">
        <v>40</v>
      </c>
      <c r="H30" s="84" t="s">
        <v>78</v>
      </c>
      <c r="I30" s="134" t="s">
        <v>66</v>
      </c>
      <c r="J30" s="80" t="s">
        <v>5</v>
      </c>
      <c r="K30" s="105">
        <v>65</v>
      </c>
      <c r="L30" s="108" t="s">
        <v>8</v>
      </c>
      <c r="M30" s="134" t="s">
        <v>66</v>
      </c>
      <c r="N30" s="80" t="s">
        <v>5</v>
      </c>
      <c r="O30" s="105">
        <v>122</v>
      </c>
      <c r="P30" s="138" t="s">
        <v>77</v>
      </c>
    </row>
    <row r="31" spans="1:21" ht="17.25" customHeight="1">
      <c r="A31" s="136" t="s">
        <v>66</v>
      </c>
      <c r="B31" s="80" t="s">
        <v>5</v>
      </c>
      <c r="C31" s="105">
        <v>16</v>
      </c>
      <c r="D31" s="84" t="s">
        <v>8</v>
      </c>
      <c r="E31" s="137" t="s">
        <v>66</v>
      </c>
      <c r="F31" s="80" t="s">
        <v>5</v>
      </c>
      <c r="G31" s="105">
        <v>45</v>
      </c>
      <c r="H31" s="84" t="s">
        <v>79</v>
      </c>
      <c r="I31" s="134" t="s">
        <v>66</v>
      </c>
      <c r="J31" s="80" t="s">
        <v>5</v>
      </c>
      <c r="K31" s="144">
        <v>70</v>
      </c>
      <c r="L31" s="84" t="s">
        <v>6</v>
      </c>
      <c r="M31" s="134" t="s">
        <v>66</v>
      </c>
      <c r="N31" s="80" t="s">
        <v>5</v>
      </c>
      <c r="O31" s="105">
        <v>132</v>
      </c>
      <c r="P31" s="138" t="s">
        <v>77</v>
      </c>
    </row>
    <row r="32" spans="1:21" ht="17.25" customHeight="1">
      <c r="A32" s="136" t="s">
        <v>80</v>
      </c>
      <c r="B32" s="80" t="s">
        <v>5</v>
      </c>
      <c r="C32" s="105">
        <v>18</v>
      </c>
      <c r="D32" s="145" t="s">
        <v>8</v>
      </c>
      <c r="E32" s="137" t="s">
        <v>66</v>
      </c>
      <c r="F32" s="80" t="s">
        <v>5</v>
      </c>
      <c r="G32" s="105">
        <v>46</v>
      </c>
      <c r="H32" s="108" t="s">
        <v>8</v>
      </c>
      <c r="I32" s="134" t="s">
        <v>66</v>
      </c>
      <c r="J32" s="80" t="s">
        <v>5</v>
      </c>
      <c r="K32" s="144">
        <v>70</v>
      </c>
      <c r="L32" s="108" t="s">
        <v>8</v>
      </c>
      <c r="M32" s="134" t="s">
        <v>66</v>
      </c>
      <c r="N32" s="80" t="s">
        <v>5</v>
      </c>
      <c r="O32" s="105">
        <v>142</v>
      </c>
      <c r="P32" s="138" t="s">
        <v>77</v>
      </c>
      <c r="U32" s="146" t="s">
        <v>81</v>
      </c>
    </row>
    <row r="33" spans="1:21" ht="20.25" customHeight="1">
      <c r="A33" s="147" t="s">
        <v>66</v>
      </c>
      <c r="B33" s="148" t="s">
        <v>5</v>
      </c>
      <c r="C33" s="119">
        <v>19</v>
      </c>
      <c r="D33" s="120" t="s">
        <v>16</v>
      </c>
      <c r="E33" s="149" t="s">
        <v>66</v>
      </c>
      <c r="F33" s="148" t="s">
        <v>5</v>
      </c>
      <c r="G33" s="119">
        <v>50</v>
      </c>
      <c r="H33" s="150" t="s">
        <v>82</v>
      </c>
      <c r="I33" s="151" t="s">
        <v>66</v>
      </c>
      <c r="J33" s="148" t="s">
        <v>5</v>
      </c>
      <c r="K33" s="152">
        <v>75</v>
      </c>
      <c r="L33" s="120" t="s">
        <v>6</v>
      </c>
      <c r="M33" s="134" t="s">
        <v>66</v>
      </c>
      <c r="N33" s="80" t="s">
        <v>5</v>
      </c>
      <c r="O33" s="105">
        <v>152</v>
      </c>
      <c r="P33" s="138" t="s">
        <v>83</v>
      </c>
      <c r="U33" s="146" t="s">
        <v>84</v>
      </c>
    </row>
    <row r="34" spans="1:21" ht="20.25" customHeight="1">
      <c r="A34" s="129" t="s">
        <v>85</v>
      </c>
      <c r="B34" s="71" t="s">
        <v>5</v>
      </c>
      <c r="C34" s="130">
        <v>12</v>
      </c>
      <c r="D34" s="131" t="s">
        <v>6</v>
      </c>
      <c r="E34" s="153" t="s">
        <v>85</v>
      </c>
      <c r="F34" s="71" t="s">
        <v>5</v>
      </c>
      <c r="G34" s="130">
        <v>22</v>
      </c>
      <c r="H34" s="131" t="s">
        <v>6</v>
      </c>
      <c r="I34" s="153" t="s">
        <v>85</v>
      </c>
      <c r="J34" s="71" t="s">
        <v>5</v>
      </c>
      <c r="K34" s="130">
        <v>50</v>
      </c>
      <c r="L34" s="154" t="s">
        <v>63</v>
      </c>
      <c r="M34" s="153" t="s">
        <v>85</v>
      </c>
      <c r="N34" s="71" t="s">
        <v>5</v>
      </c>
      <c r="O34" s="130">
        <v>55</v>
      </c>
      <c r="P34" s="135" t="s">
        <v>8</v>
      </c>
      <c r="U34" s="146" t="s">
        <v>86</v>
      </c>
    </row>
    <row r="35" spans="1:21" ht="17.25" customHeight="1">
      <c r="A35" s="136" t="s">
        <v>85</v>
      </c>
      <c r="B35" s="80" t="s">
        <v>5</v>
      </c>
      <c r="C35" s="105">
        <v>14</v>
      </c>
      <c r="D35" s="145" t="s">
        <v>6</v>
      </c>
      <c r="E35" s="134" t="s">
        <v>85</v>
      </c>
      <c r="F35" s="80" t="s">
        <v>5</v>
      </c>
      <c r="G35" s="105">
        <v>25</v>
      </c>
      <c r="H35" s="84" t="s">
        <v>6</v>
      </c>
      <c r="I35" s="134" t="s">
        <v>85</v>
      </c>
      <c r="J35" s="80" t="s">
        <v>5</v>
      </c>
      <c r="K35" s="105">
        <v>55</v>
      </c>
      <c r="L35" s="84" t="s">
        <v>6</v>
      </c>
      <c r="M35" s="134" t="s">
        <v>85</v>
      </c>
      <c r="N35" s="80" t="s">
        <v>5</v>
      </c>
      <c r="O35" s="105">
        <v>60</v>
      </c>
      <c r="P35" s="107" t="s">
        <v>6</v>
      </c>
      <c r="U35" s="146" t="s">
        <v>87</v>
      </c>
    </row>
    <row r="36" spans="1:21" ht="20.25" customHeight="1">
      <c r="A36" s="139" t="s">
        <v>85</v>
      </c>
      <c r="B36" s="89" t="s">
        <v>5</v>
      </c>
      <c r="C36" s="112">
        <v>15</v>
      </c>
      <c r="D36" s="155" t="s">
        <v>6</v>
      </c>
      <c r="E36" s="156" t="s">
        <v>85</v>
      </c>
      <c r="F36" s="89" t="s">
        <v>5</v>
      </c>
      <c r="G36" s="112">
        <v>45</v>
      </c>
      <c r="H36" s="157" t="s">
        <v>88</v>
      </c>
      <c r="I36" s="156" t="s">
        <v>85</v>
      </c>
      <c r="J36" s="89" t="s">
        <v>5</v>
      </c>
      <c r="K36" s="112">
        <v>55</v>
      </c>
      <c r="L36" s="94" t="s">
        <v>6</v>
      </c>
      <c r="M36" s="158"/>
      <c r="N36" s="114"/>
      <c r="O36" s="115"/>
      <c r="P36" s="96"/>
      <c r="U36" s="146" t="s">
        <v>89</v>
      </c>
    </row>
    <row r="37" spans="1:21" ht="20.25" customHeight="1">
      <c r="A37" s="159" t="s">
        <v>90</v>
      </c>
      <c r="B37" s="71" t="s">
        <v>5</v>
      </c>
      <c r="C37" s="130">
        <v>12</v>
      </c>
      <c r="D37" s="154" t="s">
        <v>6</v>
      </c>
      <c r="E37" s="153" t="s">
        <v>90</v>
      </c>
      <c r="F37" s="71" t="s">
        <v>5</v>
      </c>
      <c r="G37" s="130">
        <v>25</v>
      </c>
      <c r="H37" s="131" t="s">
        <v>91</v>
      </c>
      <c r="I37" s="153" t="s">
        <v>90</v>
      </c>
      <c r="J37" s="71" t="s">
        <v>5</v>
      </c>
      <c r="K37" s="130">
        <v>50</v>
      </c>
      <c r="L37" s="131" t="s">
        <v>92</v>
      </c>
      <c r="M37" s="153" t="s">
        <v>90</v>
      </c>
      <c r="N37" s="71" t="s">
        <v>5</v>
      </c>
      <c r="O37" s="160">
        <v>80</v>
      </c>
      <c r="P37" s="161" t="s">
        <v>93</v>
      </c>
      <c r="U37" s="146" t="s">
        <v>94</v>
      </c>
    </row>
    <row r="38" spans="1:21" ht="15.75" customHeight="1">
      <c r="A38" s="136" t="s">
        <v>90</v>
      </c>
      <c r="B38" s="80" t="s">
        <v>5</v>
      </c>
      <c r="C38" s="105">
        <v>13</v>
      </c>
      <c r="D38" s="162" t="s">
        <v>6</v>
      </c>
      <c r="E38" s="134" t="s">
        <v>90</v>
      </c>
      <c r="F38" s="80" t="s">
        <v>5</v>
      </c>
      <c r="G38" s="105">
        <v>30</v>
      </c>
      <c r="H38" s="84" t="s">
        <v>95</v>
      </c>
      <c r="I38" s="134" t="s">
        <v>90</v>
      </c>
      <c r="J38" s="80" t="s">
        <v>5</v>
      </c>
      <c r="K38" s="105">
        <v>60</v>
      </c>
      <c r="L38" s="84" t="s">
        <v>6</v>
      </c>
      <c r="M38" s="134" t="s">
        <v>90</v>
      </c>
      <c r="N38" s="80" t="s">
        <v>5</v>
      </c>
      <c r="O38" s="144">
        <v>85</v>
      </c>
      <c r="P38" s="163" t="s">
        <v>8</v>
      </c>
      <c r="U38" s="146" t="s">
        <v>96</v>
      </c>
    </row>
    <row r="39" spans="1:21" ht="15.75" customHeight="1">
      <c r="A39" s="136" t="s">
        <v>90</v>
      </c>
      <c r="B39" s="80" t="s">
        <v>5</v>
      </c>
      <c r="C39" s="105">
        <v>16</v>
      </c>
      <c r="D39" s="162" t="s">
        <v>88</v>
      </c>
      <c r="E39" s="134" t="s">
        <v>90</v>
      </c>
      <c r="F39" s="80" t="s">
        <v>5</v>
      </c>
      <c r="G39" s="105">
        <v>35</v>
      </c>
      <c r="H39" s="84" t="s">
        <v>97</v>
      </c>
      <c r="I39" s="134" t="s">
        <v>90</v>
      </c>
      <c r="J39" s="80" t="s">
        <v>5</v>
      </c>
      <c r="K39" s="105">
        <v>65</v>
      </c>
      <c r="L39" s="84" t="s">
        <v>92</v>
      </c>
      <c r="M39" s="134" t="s">
        <v>90</v>
      </c>
      <c r="N39" s="80" t="s">
        <v>5</v>
      </c>
      <c r="O39" s="105">
        <v>120</v>
      </c>
      <c r="P39" s="163" t="s">
        <v>8</v>
      </c>
      <c r="U39" s="146" t="s">
        <v>98</v>
      </c>
    </row>
    <row r="40" spans="1:21" ht="15.75" customHeight="1">
      <c r="A40" s="136" t="s">
        <v>90</v>
      </c>
      <c r="B40" s="80" t="s">
        <v>5</v>
      </c>
      <c r="C40" s="105">
        <v>18</v>
      </c>
      <c r="D40" s="84" t="s">
        <v>8</v>
      </c>
      <c r="E40" s="134" t="s">
        <v>90</v>
      </c>
      <c r="F40" s="80" t="s">
        <v>5</v>
      </c>
      <c r="G40" s="105">
        <v>40</v>
      </c>
      <c r="H40" s="84" t="s">
        <v>63</v>
      </c>
      <c r="I40" s="134" t="s">
        <v>90</v>
      </c>
      <c r="J40" s="80" t="s">
        <v>5</v>
      </c>
      <c r="K40" s="105">
        <v>71</v>
      </c>
      <c r="L40" s="162" t="s">
        <v>99</v>
      </c>
      <c r="M40" s="134" t="s">
        <v>90</v>
      </c>
      <c r="N40" s="80" t="s">
        <v>5</v>
      </c>
      <c r="O40" s="105">
        <v>155</v>
      </c>
      <c r="P40" s="163" t="s">
        <v>26</v>
      </c>
      <c r="U40" s="146" t="s">
        <v>100</v>
      </c>
    </row>
    <row r="41" spans="1:21" ht="20.25" customHeight="1">
      <c r="A41" s="139" t="s">
        <v>90</v>
      </c>
      <c r="B41" s="89" t="s">
        <v>5</v>
      </c>
      <c r="C41" s="112">
        <v>20</v>
      </c>
      <c r="D41" s="94" t="s">
        <v>88</v>
      </c>
      <c r="E41" s="164" t="s">
        <v>90</v>
      </c>
      <c r="F41" s="89" t="s">
        <v>5</v>
      </c>
      <c r="G41" s="112">
        <v>45</v>
      </c>
      <c r="H41" s="140" t="s">
        <v>63</v>
      </c>
      <c r="I41" s="156" t="s">
        <v>90</v>
      </c>
      <c r="J41" s="89" t="s">
        <v>5</v>
      </c>
      <c r="K41" s="112">
        <v>75</v>
      </c>
      <c r="L41" s="94" t="s">
        <v>99</v>
      </c>
      <c r="M41" s="158" t="s">
        <v>90</v>
      </c>
      <c r="N41" s="114" t="s">
        <v>5</v>
      </c>
      <c r="O41" s="165">
        <v>165</v>
      </c>
      <c r="P41" s="96" t="s">
        <v>26</v>
      </c>
      <c r="U41" s="146" t="s">
        <v>101</v>
      </c>
    </row>
    <row r="42" spans="1:21" ht="20.25" customHeight="1">
      <c r="A42" s="166" t="s">
        <v>102</v>
      </c>
      <c r="B42" s="167" t="s">
        <v>5</v>
      </c>
      <c r="C42" s="168">
        <v>15</v>
      </c>
      <c r="D42" s="169" t="s">
        <v>99</v>
      </c>
      <c r="E42" s="170" t="s">
        <v>102</v>
      </c>
      <c r="F42" s="167" t="s">
        <v>5</v>
      </c>
      <c r="G42" s="122">
        <v>55</v>
      </c>
      <c r="H42" s="169" t="s">
        <v>103</v>
      </c>
      <c r="I42" s="170" t="s">
        <v>102</v>
      </c>
      <c r="J42" s="167" t="s">
        <v>5</v>
      </c>
      <c r="K42" s="122">
        <v>65</v>
      </c>
      <c r="L42" s="169" t="s">
        <v>39</v>
      </c>
      <c r="M42" s="53"/>
      <c r="N42" s="171"/>
      <c r="O42" s="171"/>
      <c r="P42" s="172"/>
      <c r="U42" s="146" t="s">
        <v>104</v>
      </c>
    </row>
    <row r="43" spans="1:21" ht="17.25" customHeight="1">
      <c r="A43" s="136" t="s">
        <v>102</v>
      </c>
      <c r="B43" s="80" t="s">
        <v>5</v>
      </c>
      <c r="C43" s="105">
        <v>20</v>
      </c>
      <c r="D43" s="145" t="s">
        <v>6</v>
      </c>
      <c r="E43" s="173" t="s">
        <v>102</v>
      </c>
      <c r="F43" s="80" t="s">
        <v>5</v>
      </c>
      <c r="G43" s="105">
        <v>60</v>
      </c>
      <c r="H43" s="162" t="s">
        <v>6</v>
      </c>
      <c r="I43" s="173" t="s">
        <v>102</v>
      </c>
      <c r="J43" s="80" t="s">
        <v>5</v>
      </c>
      <c r="K43" s="144">
        <v>72</v>
      </c>
      <c r="L43" s="84" t="s">
        <v>92</v>
      </c>
      <c r="M43" s="173"/>
      <c r="N43" s="80"/>
      <c r="O43" s="144"/>
      <c r="P43" s="107"/>
      <c r="Q43" s="174" t="s">
        <v>105</v>
      </c>
      <c r="R43" s="174" t="s">
        <v>106</v>
      </c>
      <c r="U43" s="146" t="s">
        <v>107</v>
      </c>
    </row>
    <row r="44" spans="1:21" ht="20.25" customHeight="1">
      <c r="A44" s="136" t="s">
        <v>102</v>
      </c>
      <c r="B44" s="80" t="s">
        <v>5</v>
      </c>
      <c r="C44" s="105">
        <v>25</v>
      </c>
      <c r="D44" s="145" t="s">
        <v>6</v>
      </c>
      <c r="E44" s="173" t="s">
        <v>102</v>
      </c>
      <c r="F44" s="175" t="s">
        <v>5</v>
      </c>
      <c r="G44" s="105">
        <v>60</v>
      </c>
      <c r="H44" s="162" t="s">
        <v>6</v>
      </c>
      <c r="I44" s="173" t="s">
        <v>102</v>
      </c>
      <c r="J44" s="80" t="s">
        <v>5</v>
      </c>
      <c r="K44" s="105">
        <v>80</v>
      </c>
      <c r="L44" s="84" t="s">
        <v>16</v>
      </c>
      <c r="M44" s="173"/>
      <c r="N44" s="80"/>
      <c r="O44" s="144"/>
      <c r="P44" s="107"/>
      <c r="Q44" s="174" t="s">
        <v>108</v>
      </c>
      <c r="R44" s="174"/>
      <c r="S44" s="174"/>
      <c r="T44" s="174"/>
      <c r="U44" s="146" t="s">
        <v>109</v>
      </c>
    </row>
    <row r="45" spans="1:21" ht="16.5" customHeight="1">
      <c r="A45" s="166" t="s">
        <v>102</v>
      </c>
      <c r="B45" s="167" t="s">
        <v>5</v>
      </c>
      <c r="C45" s="176">
        <v>50.5</v>
      </c>
      <c r="D45" s="177" t="s">
        <v>6</v>
      </c>
      <c r="E45" s="170" t="s">
        <v>102</v>
      </c>
      <c r="F45" s="178" t="s">
        <v>5</v>
      </c>
      <c r="G45" s="122">
        <v>65</v>
      </c>
      <c r="H45" s="177" t="s">
        <v>92</v>
      </c>
      <c r="I45" s="170" t="s">
        <v>102</v>
      </c>
      <c r="J45" s="167" t="s">
        <v>5</v>
      </c>
      <c r="K45" s="122">
        <v>85</v>
      </c>
      <c r="L45" s="177" t="s">
        <v>16</v>
      </c>
      <c r="M45" s="53"/>
      <c r="N45" s="53"/>
      <c r="O45" s="53"/>
      <c r="P45" s="179"/>
      <c r="U45" s="146" t="s">
        <v>110</v>
      </c>
    </row>
    <row r="46" spans="1:21" ht="16.5" customHeight="1">
      <c r="A46" s="180" t="s">
        <v>111</v>
      </c>
      <c r="B46" s="181" t="s">
        <v>5</v>
      </c>
      <c r="C46" s="182">
        <v>12</v>
      </c>
      <c r="D46" s="169" t="s">
        <v>112</v>
      </c>
      <c r="E46" s="183" t="s">
        <v>111</v>
      </c>
      <c r="F46" s="71" t="s">
        <v>5</v>
      </c>
      <c r="G46" s="130">
        <v>30</v>
      </c>
      <c r="H46" s="131" t="s">
        <v>113</v>
      </c>
      <c r="I46" s="184" t="s">
        <v>111</v>
      </c>
      <c r="J46" s="181" t="s">
        <v>5</v>
      </c>
      <c r="K46" s="182">
        <v>60</v>
      </c>
      <c r="L46" s="185" t="s">
        <v>114</v>
      </c>
      <c r="M46" s="186" t="s">
        <v>111</v>
      </c>
      <c r="N46" s="187" t="s">
        <v>5</v>
      </c>
      <c r="O46" s="188">
        <v>85</v>
      </c>
      <c r="P46" s="189" t="s">
        <v>115</v>
      </c>
      <c r="Q46" s="190" t="s">
        <v>102</v>
      </c>
      <c r="R46" s="191" t="s">
        <v>5</v>
      </c>
      <c r="S46" s="192">
        <v>85.5</v>
      </c>
      <c r="T46" s="193" t="s">
        <v>92</v>
      </c>
      <c r="U46" s="146" t="s">
        <v>116</v>
      </c>
    </row>
    <row r="47" spans="1:21" ht="18" customHeight="1">
      <c r="A47" s="136" t="s">
        <v>111</v>
      </c>
      <c r="B47" s="80" t="s">
        <v>5</v>
      </c>
      <c r="C47" s="105">
        <v>16</v>
      </c>
      <c r="D47" s="84" t="s">
        <v>117</v>
      </c>
      <c r="E47" s="170" t="s">
        <v>118</v>
      </c>
      <c r="F47" s="167" t="s">
        <v>5</v>
      </c>
      <c r="G47" s="122">
        <v>30</v>
      </c>
      <c r="H47" s="123" t="s">
        <v>8</v>
      </c>
      <c r="I47" s="173" t="s">
        <v>111</v>
      </c>
      <c r="J47" s="80" t="s">
        <v>5</v>
      </c>
      <c r="K47" s="105">
        <v>60</v>
      </c>
      <c r="L47" s="108" t="s">
        <v>119</v>
      </c>
      <c r="M47" s="194" t="s">
        <v>111</v>
      </c>
      <c r="N47" s="195" t="s">
        <v>5</v>
      </c>
      <c r="O47" s="196">
        <v>85</v>
      </c>
      <c r="P47" s="87" t="s">
        <v>99</v>
      </c>
      <c r="Q47" s="197" t="s">
        <v>102</v>
      </c>
      <c r="R47" s="198" t="s">
        <v>5</v>
      </c>
      <c r="S47" s="199">
        <v>85.5</v>
      </c>
      <c r="T47" s="200" t="s">
        <v>39</v>
      </c>
      <c r="U47" s="146" t="s">
        <v>120</v>
      </c>
    </row>
    <row r="48" spans="1:21" ht="18" customHeight="1">
      <c r="A48" s="166" t="s">
        <v>111</v>
      </c>
      <c r="B48" s="167" t="s">
        <v>5</v>
      </c>
      <c r="C48" s="122">
        <v>18</v>
      </c>
      <c r="D48" s="123" t="s">
        <v>121</v>
      </c>
      <c r="E48" s="173" t="s">
        <v>111</v>
      </c>
      <c r="F48" s="80" t="s">
        <v>5</v>
      </c>
      <c r="G48" s="105">
        <v>35</v>
      </c>
      <c r="H48" s="84" t="s">
        <v>122</v>
      </c>
      <c r="I48" s="173" t="s">
        <v>111</v>
      </c>
      <c r="J48" s="80" t="s">
        <v>5</v>
      </c>
      <c r="K48" s="105">
        <v>60</v>
      </c>
      <c r="L48" s="108" t="s">
        <v>77</v>
      </c>
      <c r="M48" s="201" t="s">
        <v>111</v>
      </c>
      <c r="N48" s="202" t="s">
        <v>5</v>
      </c>
      <c r="O48" s="203">
        <v>90</v>
      </c>
      <c r="P48" s="163" t="s">
        <v>115</v>
      </c>
      <c r="U48" s="146"/>
    </row>
    <row r="49" spans="1:21" ht="18.75" customHeight="1">
      <c r="A49" s="136" t="s">
        <v>111</v>
      </c>
      <c r="B49" s="80" t="s">
        <v>5</v>
      </c>
      <c r="C49" s="105">
        <v>20</v>
      </c>
      <c r="D49" s="84" t="s">
        <v>6</v>
      </c>
      <c r="E49" s="173" t="s">
        <v>111</v>
      </c>
      <c r="F49" s="80" t="s">
        <v>5</v>
      </c>
      <c r="G49" s="105">
        <v>35</v>
      </c>
      <c r="H49" s="84" t="s">
        <v>117</v>
      </c>
      <c r="I49" s="170" t="s">
        <v>111</v>
      </c>
      <c r="J49" s="167" t="s">
        <v>5</v>
      </c>
      <c r="K49" s="122">
        <v>65</v>
      </c>
      <c r="L49" s="204" t="s">
        <v>117</v>
      </c>
      <c r="M49" s="194" t="s">
        <v>111</v>
      </c>
      <c r="N49" s="195" t="s">
        <v>5</v>
      </c>
      <c r="O49" s="196">
        <v>90</v>
      </c>
      <c r="P49" s="87" t="s">
        <v>99</v>
      </c>
      <c r="U49" s="146" t="s">
        <v>123</v>
      </c>
    </row>
    <row r="50" spans="1:21" ht="18.75" customHeight="1">
      <c r="A50" s="136" t="s">
        <v>111</v>
      </c>
      <c r="B50" s="80" t="s">
        <v>5</v>
      </c>
      <c r="C50" s="105">
        <v>25</v>
      </c>
      <c r="D50" s="84" t="s">
        <v>6</v>
      </c>
      <c r="E50" s="170" t="s">
        <v>111</v>
      </c>
      <c r="F50" s="167" t="s">
        <v>5</v>
      </c>
      <c r="G50" s="122">
        <v>35</v>
      </c>
      <c r="H50" s="123" t="s">
        <v>124</v>
      </c>
      <c r="I50" s="173" t="s">
        <v>111</v>
      </c>
      <c r="J50" s="80" t="s">
        <v>5</v>
      </c>
      <c r="K50" s="105">
        <v>65</v>
      </c>
      <c r="L50" s="108" t="s">
        <v>77</v>
      </c>
      <c r="M50" s="194" t="s">
        <v>111</v>
      </c>
      <c r="N50" s="195" t="s">
        <v>5</v>
      </c>
      <c r="O50" s="196">
        <v>95</v>
      </c>
      <c r="P50" s="163" t="s">
        <v>115</v>
      </c>
      <c r="U50" s="146"/>
    </row>
    <row r="51" spans="1:21" ht="18.75" customHeight="1">
      <c r="A51" s="166" t="s">
        <v>111</v>
      </c>
      <c r="B51" s="167" t="s">
        <v>5</v>
      </c>
      <c r="C51" s="122">
        <v>25</v>
      </c>
      <c r="D51" s="123" t="s">
        <v>8</v>
      </c>
      <c r="E51" s="173" t="s">
        <v>111</v>
      </c>
      <c r="F51" s="80" t="s">
        <v>5</v>
      </c>
      <c r="G51" s="105">
        <v>40</v>
      </c>
      <c r="H51" s="84" t="s">
        <v>125</v>
      </c>
      <c r="I51" s="170" t="s">
        <v>111</v>
      </c>
      <c r="J51" s="167" t="s">
        <v>5</v>
      </c>
      <c r="K51" s="122">
        <v>70</v>
      </c>
      <c r="L51" s="205" t="s">
        <v>77</v>
      </c>
      <c r="M51" s="201" t="s">
        <v>111</v>
      </c>
      <c r="N51" s="202" t="s">
        <v>5</v>
      </c>
      <c r="O51" s="203">
        <v>95</v>
      </c>
      <c r="P51" s="206" t="s">
        <v>77</v>
      </c>
      <c r="U51" s="146" t="s">
        <v>126</v>
      </c>
    </row>
    <row r="52" spans="1:21" ht="20.25" customHeight="1">
      <c r="A52" s="136" t="s">
        <v>111</v>
      </c>
      <c r="B52" s="80" t="s">
        <v>5</v>
      </c>
      <c r="C52" s="105">
        <v>25</v>
      </c>
      <c r="D52" s="84" t="s">
        <v>127</v>
      </c>
      <c r="E52" s="170" t="s">
        <v>111</v>
      </c>
      <c r="F52" s="167" t="s">
        <v>5</v>
      </c>
      <c r="G52" s="122">
        <v>40</v>
      </c>
      <c r="H52" s="123" t="s">
        <v>88</v>
      </c>
      <c r="I52" s="173" t="s">
        <v>111</v>
      </c>
      <c r="J52" s="80" t="s">
        <v>5</v>
      </c>
      <c r="K52" s="207">
        <v>70.5</v>
      </c>
      <c r="L52" s="108" t="s">
        <v>77</v>
      </c>
      <c r="M52" s="194" t="s">
        <v>111</v>
      </c>
      <c r="N52" s="195" t="s">
        <v>5</v>
      </c>
      <c r="O52" s="196">
        <v>100</v>
      </c>
      <c r="P52" s="163" t="s">
        <v>127</v>
      </c>
      <c r="U52" s="146" t="s">
        <v>128</v>
      </c>
    </row>
    <row r="53" spans="1:21" ht="16.5" customHeight="1">
      <c r="A53" s="166" t="s">
        <v>111</v>
      </c>
      <c r="B53" s="167" t="s">
        <v>5</v>
      </c>
      <c r="C53" s="122">
        <v>26</v>
      </c>
      <c r="D53" s="123" t="s">
        <v>9</v>
      </c>
      <c r="E53" s="173" t="s">
        <v>111</v>
      </c>
      <c r="F53" s="80" t="s">
        <v>5</v>
      </c>
      <c r="G53" s="105">
        <v>45</v>
      </c>
      <c r="H53" s="84" t="s">
        <v>127</v>
      </c>
      <c r="I53" s="208" t="s">
        <v>111</v>
      </c>
      <c r="J53" s="99" t="s">
        <v>5</v>
      </c>
      <c r="K53" s="100">
        <v>71</v>
      </c>
      <c r="L53" s="209" t="s">
        <v>115</v>
      </c>
      <c r="M53" s="201" t="s">
        <v>111</v>
      </c>
      <c r="N53" s="202" t="s">
        <v>5</v>
      </c>
      <c r="O53" s="203">
        <v>102</v>
      </c>
      <c r="P53" s="206" t="s">
        <v>77</v>
      </c>
      <c r="U53" s="146" t="s">
        <v>129</v>
      </c>
    </row>
    <row r="54" spans="1:21" ht="19.5">
      <c r="A54" s="136" t="s">
        <v>111</v>
      </c>
      <c r="B54" s="80" t="s">
        <v>5</v>
      </c>
      <c r="C54" s="105">
        <v>30</v>
      </c>
      <c r="D54" s="84" t="s">
        <v>9</v>
      </c>
      <c r="E54" s="208" t="s">
        <v>111</v>
      </c>
      <c r="F54" s="99" t="s">
        <v>5</v>
      </c>
      <c r="G54" s="100">
        <v>45</v>
      </c>
      <c r="H54" s="103" t="s">
        <v>130</v>
      </c>
      <c r="I54" s="170" t="s">
        <v>111</v>
      </c>
      <c r="J54" s="167" t="s">
        <v>5</v>
      </c>
      <c r="K54" s="122">
        <v>71</v>
      </c>
      <c r="L54" s="205" t="s">
        <v>77</v>
      </c>
      <c r="M54" s="194" t="s">
        <v>111</v>
      </c>
      <c r="N54" s="195" t="s">
        <v>5</v>
      </c>
      <c r="O54" s="196">
        <v>120</v>
      </c>
      <c r="P54" s="87" t="s">
        <v>131</v>
      </c>
      <c r="U54" s="146" t="s">
        <v>132</v>
      </c>
    </row>
    <row r="55" spans="1:21" ht="19.5">
      <c r="A55" s="136" t="s">
        <v>111</v>
      </c>
      <c r="B55" s="80" t="s">
        <v>5</v>
      </c>
      <c r="C55" s="105">
        <v>30</v>
      </c>
      <c r="D55" s="84" t="s">
        <v>114</v>
      </c>
      <c r="E55" s="173" t="s">
        <v>111</v>
      </c>
      <c r="F55" s="80" t="s">
        <v>5</v>
      </c>
      <c r="G55" s="105">
        <v>50</v>
      </c>
      <c r="H55" s="84" t="s">
        <v>77</v>
      </c>
      <c r="I55" s="173" t="s">
        <v>111</v>
      </c>
      <c r="J55" s="80" t="s">
        <v>5</v>
      </c>
      <c r="K55" s="105">
        <v>75</v>
      </c>
      <c r="L55" s="162" t="s">
        <v>117</v>
      </c>
      <c r="M55" s="194" t="s">
        <v>111</v>
      </c>
      <c r="N55" s="195" t="s">
        <v>5</v>
      </c>
      <c r="O55" s="196">
        <v>120</v>
      </c>
      <c r="P55" s="87" t="s">
        <v>99</v>
      </c>
      <c r="U55" s="146" t="s">
        <v>133</v>
      </c>
    </row>
    <row r="56" spans="1:21" ht="19.5">
      <c r="A56" s="136" t="s">
        <v>111</v>
      </c>
      <c r="B56" s="80" t="s">
        <v>5</v>
      </c>
      <c r="C56" s="105">
        <v>30</v>
      </c>
      <c r="D56" s="210" t="s">
        <v>134</v>
      </c>
      <c r="E56" s="173" t="s">
        <v>111</v>
      </c>
      <c r="F56" s="80" t="s">
        <v>5</v>
      </c>
      <c r="G56" s="105">
        <v>50</v>
      </c>
      <c r="H56" s="84" t="s">
        <v>88</v>
      </c>
      <c r="I56" s="173" t="s">
        <v>111</v>
      </c>
      <c r="J56" s="80" t="s">
        <v>5</v>
      </c>
      <c r="K56" s="105">
        <v>75</v>
      </c>
      <c r="L56" s="108" t="s">
        <v>135</v>
      </c>
      <c r="M56" s="194"/>
      <c r="N56" s="195"/>
      <c r="O56" s="196"/>
      <c r="P56" s="87"/>
      <c r="U56" s="146" t="s">
        <v>136</v>
      </c>
    </row>
    <row r="57" spans="1:21" ht="19.5">
      <c r="A57" s="166" t="s">
        <v>111</v>
      </c>
      <c r="B57" s="167" t="s">
        <v>5</v>
      </c>
      <c r="C57" s="122">
        <v>30</v>
      </c>
      <c r="D57" s="211" t="s">
        <v>137</v>
      </c>
      <c r="E57" s="170" t="s">
        <v>111</v>
      </c>
      <c r="F57" s="178" t="s">
        <v>5</v>
      </c>
      <c r="G57" s="122">
        <v>55</v>
      </c>
      <c r="H57" s="205" t="s">
        <v>77</v>
      </c>
      <c r="I57" s="170" t="s">
        <v>111</v>
      </c>
      <c r="J57" s="167" t="s">
        <v>5</v>
      </c>
      <c r="K57" s="122">
        <v>80</v>
      </c>
      <c r="L57" s="204" t="s">
        <v>115</v>
      </c>
      <c r="M57" s="201" t="s">
        <v>138</v>
      </c>
      <c r="N57" s="202" t="s">
        <v>5</v>
      </c>
      <c r="O57" s="203">
        <v>45</v>
      </c>
      <c r="P57" s="206" t="s">
        <v>22</v>
      </c>
      <c r="U57" s="146" t="s">
        <v>139</v>
      </c>
    </row>
    <row r="58" spans="1:21" ht="19.5">
      <c r="A58" s="139" t="s">
        <v>111</v>
      </c>
      <c r="B58" s="89" t="s">
        <v>5</v>
      </c>
      <c r="C58" s="112">
        <v>30</v>
      </c>
      <c r="D58" s="94" t="s">
        <v>140</v>
      </c>
      <c r="E58" s="212" t="s">
        <v>111</v>
      </c>
      <c r="F58" s="213" t="s">
        <v>5</v>
      </c>
      <c r="G58" s="112">
        <v>55</v>
      </c>
      <c r="H58" s="157" t="s">
        <v>45</v>
      </c>
      <c r="I58" s="212" t="s">
        <v>111</v>
      </c>
      <c r="J58" s="89" t="s">
        <v>5</v>
      </c>
      <c r="K58" s="112">
        <v>80</v>
      </c>
      <c r="L58" s="140" t="s">
        <v>77</v>
      </c>
      <c r="M58" s="214"/>
      <c r="N58" s="215"/>
      <c r="O58" s="214"/>
      <c r="P58" s="216"/>
      <c r="U58" s="146" t="s">
        <v>141</v>
      </c>
    </row>
    <row r="59" spans="1:21" ht="67.5" customHeight="1">
      <c r="A59" s="1272" t="s">
        <v>1395</v>
      </c>
      <c r="B59" s="1273"/>
      <c r="C59" s="1273"/>
      <c r="D59" s="1273"/>
      <c r="E59" s="1273"/>
      <c r="F59" s="1273"/>
      <c r="G59" s="1273"/>
      <c r="H59" s="1273"/>
      <c r="I59" s="1273"/>
      <c r="J59" s="1273"/>
      <c r="K59" s="1273"/>
      <c r="L59" s="1273"/>
      <c r="M59" s="1273"/>
      <c r="N59" s="1273"/>
      <c r="O59" s="1273"/>
      <c r="P59" s="1273"/>
      <c r="U59" s="146" t="s">
        <v>142</v>
      </c>
    </row>
    <row r="60" spans="1:21" ht="16.5">
      <c r="A60" s="217"/>
      <c r="B60" s="218"/>
      <c r="C60" s="217"/>
      <c r="D60" s="217"/>
      <c r="E60" s="219"/>
      <c r="F60" s="218"/>
      <c r="G60" s="217"/>
      <c r="H60" s="219"/>
      <c r="I60" s="217"/>
      <c r="J60" s="218"/>
      <c r="K60" s="219"/>
      <c r="L60" s="217"/>
      <c r="M60" s="217"/>
      <c r="N60" s="218"/>
      <c r="O60" s="217"/>
      <c r="P60" s="217"/>
      <c r="U60" s="146" t="s">
        <v>143</v>
      </c>
    </row>
    <row r="61" spans="1:21" ht="16.5">
      <c r="A61" s="217"/>
      <c r="B61" s="218"/>
      <c r="C61" s="217"/>
      <c r="D61" s="217"/>
      <c r="E61" s="219"/>
      <c r="F61" s="218"/>
      <c r="G61" s="217"/>
      <c r="H61" s="219"/>
      <c r="I61" s="217"/>
      <c r="J61" s="218"/>
      <c r="K61" s="219"/>
      <c r="L61" s="217"/>
      <c r="M61" s="217"/>
      <c r="N61" s="218"/>
      <c r="O61" s="217"/>
      <c r="P61" s="217"/>
      <c r="U61" s="146" t="s">
        <v>144</v>
      </c>
    </row>
    <row r="62" spans="1:21">
      <c r="B62" s="12"/>
      <c r="E62" s="220"/>
      <c r="F62" s="12"/>
      <c r="H62" s="220"/>
      <c r="J62" s="12"/>
      <c r="K62" s="220"/>
      <c r="N62" s="12"/>
      <c r="U62" s="146" t="s">
        <v>145</v>
      </c>
    </row>
    <row r="63" spans="1:21">
      <c r="B63" s="220"/>
      <c r="E63" s="220"/>
      <c r="H63" s="220"/>
      <c r="K63" s="220"/>
      <c r="U63" s="146" t="s">
        <v>146</v>
      </c>
    </row>
    <row r="64" spans="1:21">
      <c r="B64" s="220"/>
      <c r="E64" s="220"/>
      <c r="H64" s="220"/>
      <c r="K64" s="220"/>
      <c r="U64" s="146" t="s">
        <v>147</v>
      </c>
    </row>
    <row r="65" spans="2:21">
      <c r="U65" s="146" t="s">
        <v>148</v>
      </c>
    </row>
    <row r="66" spans="2:21">
      <c r="B66" s="220"/>
      <c r="E66" s="220"/>
      <c r="H66" s="220"/>
      <c r="K66" s="220"/>
      <c r="U66" s="146" t="s">
        <v>149</v>
      </c>
    </row>
    <row r="67" spans="2:21">
      <c r="U67" s="146" t="s">
        <v>150</v>
      </c>
    </row>
    <row r="68" spans="2:21">
      <c r="U68" s="146" t="s">
        <v>151</v>
      </c>
    </row>
    <row r="69" spans="2:21">
      <c r="U69" s="146" t="s">
        <v>152</v>
      </c>
    </row>
    <row r="70" spans="2:21">
      <c r="U70" s="146" t="s">
        <v>153</v>
      </c>
    </row>
    <row r="71" spans="2:21">
      <c r="U71" s="146" t="s">
        <v>154</v>
      </c>
    </row>
    <row r="72" spans="2:21">
      <c r="U72" s="146" t="s">
        <v>155</v>
      </c>
    </row>
    <row r="73" spans="2:21">
      <c r="U73" s="146" t="s">
        <v>156</v>
      </c>
    </row>
    <row r="74" spans="2:21">
      <c r="U74" s="146" t="s">
        <v>157</v>
      </c>
    </row>
    <row r="75" spans="2:21">
      <c r="U75" s="146" t="s">
        <v>158</v>
      </c>
    </row>
    <row r="76" spans="2:21">
      <c r="U76" s="146" t="s">
        <v>159</v>
      </c>
    </row>
    <row r="77" spans="2:21">
      <c r="U77" s="146" t="s">
        <v>160</v>
      </c>
    </row>
    <row r="78" spans="2:21">
      <c r="U78" s="146" t="s">
        <v>161</v>
      </c>
    </row>
    <row r="79" spans="2:21">
      <c r="U79" s="146" t="s">
        <v>162</v>
      </c>
    </row>
    <row r="80" spans="2:21">
      <c r="U80" s="146" t="s">
        <v>163</v>
      </c>
    </row>
    <row r="81" spans="21:21">
      <c r="U81" s="146" t="s">
        <v>164</v>
      </c>
    </row>
    <row r="82" spans="21:21">
      <c r="U82" s="146" t="s">
        <v>165</v>
      </c>
    </row>
    <row r="83" spans="21:21">
      <c r="U83" s="146" t="s">
        <v>166</v>
      </c>
    </row>
    <row r="84" spans="21:21">
      <c r="U84" s="146" t="s">
        <v>167</v>
      </c>
    </row>
    <row r="85" spans="21:21">
      <c r="U85" s="146" t="s">
        <v>168</v>
      </c>
    </row>
    <row r="86" spans="21:21">
      <c r="U86" s="146" t="s">
        <v>169</v>
      </c>
    </row>
    <row r="87" spans="21:21">
      <c r="U87" s="146" t="s">
        <v>170</v>
      </c>
    </row>
    <row r="88" spans="21:21">
      <c r="U88" s="146" t="s">
        <v>171</v>
      </c>
    </row>
    <row r="89" spans="21:21">
      <c r="U89" s="146" t="s">
        <v>172</v>
      </c>
    </row>
    <row r="90" spans="21:21">
      <c r="U90" s="146" t="s">
        <v>173</v>
      </c>
    </row>
    <row r="91" spans="21:21">
      <c r="U91" s="146" t="s">
        <v>174</v>
      </c>
    </row>
    <row r="92" spans="21:21">
      <c r="U92" s="146" t="s">
        <v>175</v>
      </c>
    </row>
    <row r="93" spans="21:21">
      <c r="U93" s="146" t="s">
        <v>176</v>
      </c>
    </row>
    <row r="94" spans="21:21">
      <c r="U94" s="146" t="s">
        <v>177</v>
      </c>
    </row>
    <row r="95" spans="21:21">
      <c r="U95" s="146" t="s">
        <v>178</v>
      </c>
    </row>
    <row r="96" spans="21:21">
      <c r="U96" s="146" t="s">
        <v>179</v>
      </c>
    </row>
    <row r="97" spans="21:21">
      <c r="U97" s="146" t="s">
        <v>180</v>
      </c>
    </row>
    <row r="98" spans="21:21">
      <c r="U98" s="146" t="s">
        <v>181</v>
      </c>
    </row>
    <row r="99" spans="21:21">
      <c r="U99" s="146" t="s">
        <v>182</v>
      </c>
    </row>
    <row r="100" spans="21:21">
      <c r="U100" s="146" t="s">
        <v>183</v>
      </c>
    </row>
    <row r="101" spans="21:21">
      <c r="U101" s="146" t="s">
        <v>184</v>
      </c>
    </row>
    <row r="102" spans="21:21">
      <c r="U102" s="146" t="s">
        <v>185</v>
      </c>
    </row>
    <row r="103" spans="21:21">
      <c r="U103" s="146" t="s">
        <v>186</v>
      </c>
    </row>
    <row r="104" spans="21:21">
      <c r="U104" s="146" t="s">
        <v>187</v>
      </c>
    </row>
    <row r="105" spans="21:21">
      <c r="U105" s="146" t="s">
        <v>188</v>
      </c>
    </row>
    <row r="106" spans="21:21">
      <c r="U106" s="146" t="s">
        <v>189</v>
      </c>
    </row>
    <row r="107" spans="21:21">
      <c r="U107" s="146" t="s">
        <v>190</v>
      </c>
    </row>
    <row r="108" spans="21:21">
      <c r="U108" s="146" t="s">
        <v>191</v>
      </c>
    </row>
    <row r="109" spans="21:21">
      <c r="U109" s="146" t="s">
        <v>192</v>
      </c>
    </row>
    <row r="110" spans="21:21">
      <c r="U110" s="146" t="s">
        <v>193</v>
      </c>
    </row>
    <row r="111" spans="21:21">
      <c r="U111" s="146" t="s">
        <v>194</v>
      </c>
    </row>
    <row r="112" spans="21:21">
      <c r="U112" s="146" t="s">
        <v>195</v>
      </c>
    </row>
    <row r="113" spans="21:21">
      <c r="U113" s="146" t="s">
        <v>196</v>
      </c>
    </row>
    <row r="114" spans="21:21">
      <c r="U114" s="146" t="s">
        <v>197</v>
      </c>
    </row>
    <row r="115" spans="21:21">
      <c r="U115" s="146" t="s">
        <v>198</v>
      </c>
    </row>
    <row r="116" spans="21:21">
      <c r="U116" s="146" t="s">
        <v>199</v>
      </c>
    </row>
    <row r="117" spans="21:21">
      <c r="U117" s="146" t="s">
        <v>200</v>
      </c>
    </row>
    <row r="118" spans="21:21">
      <c r="U118" s="146" t="s">
        <v>201</v>
      </c>
    </row>
    <row r="119" spans="21:21">
      <c r="U119" s="146" t="s">
        <v>202</v>
      </c>
    </row>
    <row r="120" spans="21:21">
      <c r="U120" s="146" t="s">
        <v>203</v>
      </c>
    </row>
    <row r="121" spans="21:21">
      <c r="U121" s="146" t="s">
        <v>204</v>
      </c>
    </row>
    <row r="122" spans="21:21">
      <c r="U122" s="146" t="s">
        <v>205</v>
      </c>
    </row>
    <row r="123" spans="21:21">
      <c r="U123" s="146" t="s">
        <v>206</v>
      </c>
    </row>
    <row r="124" spans="21:21">
      <c r="U124" s="146" t="s">
        <v>207</v>
      </c>
    </row>
    <row r="125" spans="21:21">
      <c r="U125" s="146" t="s">
        <v>208</v>
      </c>
    </row>
    <row r="126" spans="21:21">
      <c r="U126" s="146" t="s">
        <v>209</v>
      </c>
    </row>
    <row r="127" spans="21:21">
      <c r="U127" s="146" t="s">
        <v>210</v>
      </c>
    </row>
    <row r="128" spans="21:21">
      <c r="U128" s="146" t="s">
        <v>211</v>
      </c>
    </row>
    <row r="129" spans="21:21">
      <c r="U129" s="146" t="s">
        <v>212</v>
      </c>
    </row>
    <row r="130" spans="21:21">
      <c r="U130" s="146" t="s">
        <v>213</v>
      </c>
    </row>
    <row r="131" spans="21:21">
      <c r="U131" s="146" t="s">
        <v>214</v>
      </c>
    </row>
    <row r="132" spans="21:21">
      <c r="U132" s="146" t="s">
        <v>215</v>
      </c>
    </row>
    <row r="133" spans="21:21">
      <c r="U133" s="146" t="s">
        <v>216</v>
      </c>
    </row>
    <row r="134" spans="21:21">
      <c r="U134" s="146" t="s">
        <v>217</v>
      </c>
    </row>
    <row r="135" spans="21:21">
      <c r="U135" s="146" t="s">
        <v>218</v>
      </c>
    </row>
    <row r="136" spans="21:21">
      <c r="U136" s="146" t="s">
        <v>219</v>
      </c>
    </row>
    <row r="137" spans="21:21">
      <c r="U137" s="146" t="s">
        <v>220</v>
      </c>
    </row>
    <row r="138" spans="21:21">
      <c r="U138" s="146" t="s">
        <v>221</v>
      </c>
    </row>
    <row r="139" spans="21:21">
      <c r="U139" s="146" t="s">
        <v>222</v>
      </c>
    </row>
    <row r="140" spans="21:21">
      <c r="U140" s="146" t="s">
        <v>223</v>
      </c>
    </row>
    <row r="141" spans="21:21">
      <c r="U141" s="146" t="s">
        <v>224</v>
      </c>
    </row>
    <row r="142" spans="21:21">
      <c r="U142" s="146" t="s">
        <v>225</v>
      </c>
    </row>
    <row r="143" spans="21:21">
      <c r="U143" s="146" t="s">
        <v>226</v>
      </c>
    </row>
    <row r="144" spans="21:21">
      <c r="U144" s="146" t="s">
        <v>227</v>
      </c>
    </row>
    <row r="145" spans="21:21">
      <c r="U145" s="146" t="s">
        <v>228</v>
      </c>
    </row>
    <row r="146" spans="21:21">
      <c r="U146" s="146" t="s">
        <v>229</v>
      </c>
    </row>
    <row r="147" spans="21:21">
      <c r="U147" s="146" t="s">
        <v>230</v>
      </c>
    </row>
    <row r="148" spans="21:21">
      <c r="U148" s="146" t="s">
        <v>231</v>
      </c>
    </row>
    <row r="149" spans="21:21">
      <c r="U149" s="146" t="s">
        <v>232</v>
      </c>
    </row>
    <row r="150" spans="21:21">
      <c r="U150" s="146" t="s">
        <v>233</v>
      </c>
    </row>
    <row r="151" spans="21:21">
      <c r="U151" s="146" t="s">
        <v>234</v>
      </c>
    </row>
    <row r="152" spans="21:21">
      <c r="U152" s="146" t="s">
        <v>235</v>
      </c>
    </row>
    <row r="153" spans="21:21">
      <c r="U153" s="146" t="s">
        <v>236</v>
      </c>
    </row>
    <row r="154" spans="21:21">
      <c r="U154" s="146" t="s">
        <v>237</v>
      </c>
    </row>
    <row r="155" spans="21:21">
      <c r="U155" s="146" t="s">
        <v>238</v>
      </c>
    </row>
    <row r="156" spans="21:21">
      <c r="U156" s="146" t="s">
        <v>239</v>
      </c>
    </row>
    <row r="157" spans="21:21">
      <c r="U157" s="146" t="s">
        <v>240</v>
      </c>
    </row>
    <row r="158" spans="21:21">
      <c r="U158" s="146" t="s">
        <v>241</v>
      </c>
    </row>
    <row r="159" spans="21:21">
      <c r="U159" s="146" t="s">
        <v>242</v>
      </c>
    </row>
    <row r="160" spans="21:21">
      <c r="U160" s="146" t="s">
        <v>243</v>
      </c>
    </row>
    <row r="161" spans="21:21">
      <c r="U161" s="146" t="s">
        <v>244</v>
      </c>
    </row>
    <row r="162" spans="21:21">
      <c r="U162" s="146" t="s">
        <v>245</v>
      </c>
    </row>
    <row r="163" spans="21:21">
      <c r="U163" s="146" t="s">
        <v>246</v>
      </c>
    </row>
    <row r="164" spans="21:21">
      <c r="U164" s="146" t="s">
        <v>247</v>
      </c>
    </row>
    <row r="165" spans="21:21">
      <c r="U165" s="146" t="s">
        <v>248</v>
      </c>
    </row>
    <row r="166" spans="21:21">
      <c r="U166" s="146" t="s">
        <v>249</v>
      </c>
    </row>
    <row r="167" spans="21:21">
      <c r="U167" s="146" t="s">
        <v>250</v>
      </c>
    </row>
    <row r="168" spans="21:21">
      <c r="U168" s="146" t="s">
        <v>251</v>
      </c>
    </row>
    <row r="169" spans="21:21">
      <c r="U169" s="146" t="s">
        <v>252</v>
      </c>
    </row>
    <row r="170" spans="21:21">
      <c r="U170" s="146" t="s">
        <v>253</v>
      </c>
    </row>
    <row r="171" spans="21:21">
      <c r="U171" s="146" t="s">
        <v>254</v>
      </c>
    </row>
    <row r="172" spans="21:21">
      <c r="U172" s="146" t="s">
        <v>255</v>
      </c>
    </row>
    <row r="173" spans="21:21">
      <c r="U173" s="146" t="s">
        <v>256</v>
      </c>
    </row>
    <row r="174" spans="21:21">
      <c r="U174" s="146" t="s">
        <v>257</v>
      </c>
    </row>
    <row r="175" spans="21:21">
      <c r="U175" s="146" t="s">
        <v>258</v>
      </c>
    </row>
    <row r="176" spans="21:21">
      <c r="U176" s="146" t="s">
        <v>259</v>
      </c>
    </row>
    <row r="177" spans="21:21">
      <c r="U177" s="146" t="s">
        <v>260</v>
      </c>
    </row>
    <row r="178" spans="21:21">
      <c r="U178" s="146" t="s">
        <v>261</v>
      </c>
    </row>
    <row r="179" spans="21:21">
      <c r="U179" s="146" t="s">
        <v>262</v>
      </c>
    </row>
    <row r="180" spans="21:21">
      <c r="U180" s="146" t="s">
        <v>263</v>
      </c>
    </row>
    <row r="181" spans="21:21">
      <c r="U181" s="146" t="s">
        <v>264</v>
      </c>
    </row>
    <row r="182" spans="21:21">
      <c r="U182" s="146" t="s">
        <v>265</v>
      </c>
    </row>
    <row r="183" spans="21:21">
      <c r="U183" s="146" t="s">
        <v>266</v>
      </c>
    </row>
    <row r="184" spans="21:21">
      <c r="U184" s="146" t="s">
        <v>267</v>
      </c>
    </row>
    <row r="185" spans="21:21">
      <c r="U185" s="146" t="s">
        <v>268</v>
      </c>
    </row>
    <row r="186" spans="21:21">
      <c r="U186" s="146" t="s">
        <v>269</v>
      </c>
    </row>
    <row r="187" spans="21:21">
      <c r="U187" s="146" t="s">
        <v>270</v>
      </c>
    </row>
    <row r="188" spans="21:21">
      <c r="U188" s="146" t="s">
        <v>271</v>
      </c>
    </row>
    <row r="189" spans="21:21">
      <c r="U189" s="146" t="s">
        <v>272</v>
      </c>
    </row>
    <row r="190" spans="21:21">
      <c r="U190" s="146" t="s">
        <v>273</v>
      </c>
    </row>
    <row r="191" spans="21:21">
      <c r="U191" s="146" t="s">
        <v>274</v>
      </c>
    </row>
    <row r="192" spans="21:21">
      <c r="U192" s="146" t="s">
        <v>275</v>
      </c>
    </row>
    <row r="193" spans="21:21">
      <c r="U193" s="146" t="s">
        <v>276</v>
      </c>
    </row>
    <row r="194" spans="21:21">
      <c r="U194" s="146" t="s">
        <v>277</v>
      </c>
    </row>
    <row r="195" spans="21:21">
      <c r="U195" s="146" t="s">
        <v>278</v>
      </c>
    </row>
    <row r="196" spans="21:21">
      <c r="U196" s="146" t="s">
        <v>279</v>
      </c>
    </row>
    <row r="197" spans="21:21">
      <c r="U197" s="146" t="s">
        <v>280</v>
      </c>
    </row>
    <row r="198" spans="21:21">
      <c r="U198" s="146" t="s">
        <v>281</v>
      </c>
    </row>
    <row r="199" spans="21:21">
      <c r="U199" s="146" t="s">
        <v>282</v>
      </c>
    </row>
    <row r="200" spans="21:21">
      <c r="U200" s="146" t="s">
        <v>283</v>
      </c>
    </row>
    <row r="201" spans="21:21">
      <c r="U201" s="146" t="s">
        <v>284</v>
      </c>
    </row>
    <row r="202" spans="21:21">
      <c r="U202" s="146" t="s">
        <v>285</v>
      </c>
    </row>
    <row r="203" spans="21:21">
      <c r="U203" s="146" t="s">
        <v>286</v>
      </c>
    </row>
    <row r="204" spans="21:21">
      <c r="U204" s="146" t="s">
        <v>287</v>
      </c>
    </row>
    <row r="205" spans="21:21">
      <c r="U205" s="146" t="s">
        <v>288</v>
      </c>
    </row>
    <row r="206" spans="21:21">
      <c r="U206" s="146" t="s">
        <v>289</v>
      </c>
    </row>
    <row r="207" spans="21:21">
      <c r="U207" s="146" t="s">
        <v>290</v>
      </c>
    </row>
    <row r="208" spans="21:21">
      <c r="U208" s="146" t="s">
        <v>291</v>
      </c>
    </row>
    <row r="209" spans="21:21">
      <c r="U209" s="146" t="s">
        <v>292</v>
      </c>
    </row>
    <row r="210" spans="21:21">
      <c r="U210" s="146" t="s">
        <v>293</v>
      </c>
    </row>
    <row r="211" spans="21:21">
      <c r="U211" s="146" t="s">
        <v>294</v>
      </c>
    </row>
    <row r="212" spans="21:21">
      <c r="U212" s="146" t="s">
        <v>295</v>
      </c>
    </row>
    <row r="213" spans="21:21">
      <c r="U213" s="146" t="s">
        <v>296</v>
      </c>
    </row>
    <row r="214" spans="21:21">
      <c r="U214" s="146" t="s">
        <v>297</v>
      </c>
    </row>
    <row r="215" spans="21:21">
      <c r="U215" s="146" t="s">
        <v>298</v>
      </c>
    </row>
    <row r="216" spans="21:21">
      <c r="U216" s="146" t="s">
        <v>299</v>
      </c>
    </row>
    <row r="217" spans="21:21">
      <c r="U217" s="146" t="s">
        <v>300</v>
      </c>
    </row>
    <row r="218" spans="21:21">
      <c r="U218" s="146" t="s">
        <v>301</v>
      </c>
    </row>
    <row r="219" spans="21:21">
      <c r="U219" s="146" t="s">
        <v>302</v>
      </c>
    </row>
    <row r="220" spans="21:21">
      <c r="U220" s="146" t="s">
        <v>303</v>
      </c>
    </row>
    <row r="221" spans="21:21">
      <c r="U221" s="146" t="s">
        <v>304</v>
      </c>
    </row>
    <row r="222" spans="21:21">
      <c r="U222" s="146" t="s">
        <v>305</v>
      </c>
    </row>
    <row r="223" spans="21:21">
      <c r="U223" s="146" t="s">
        <v>306</v>
      </c>
    </row>
    <row r="224" spans="21:21">
      <c r="U224" s="146" t="s">
        <v>307</v>
      </c>
    </row>
    <row r="225" spans="21:21">
      <c r="U225" s="146" t="s">
        <v>308</v>
      </c>
    </row>
    <row r="226" spans="21:21">
      <c r="U226" s="146" t="s">
        <v>309</v>
      </c>
    </row>
    <row r="227" spans="21:21">
      <c r="U227" s="146" t="s">
        <v>310</v>
      </c>
    </row>
    <row r="228" spans="21:21">
      <c r="U228" s="146" t="s">
        <v>311</v>
      </c>
    </row>
    <row r="229" spans="21:21">
      <c r="U229" s="146" t="s">
        <v>312</v>
      </c>
    </row>
    <row r="230" spans="21:21">
      <c r="U230" s="146" t="s">
        <v>313</v>
      </c>
    </row>
    <row r="231" spans="21:21">
      <c r="U231" s="146" t="s">
        <v>314</v>
      </c>
    </row>
    <row r="232" spans="21:21">
      <c r="U232" s="146" t="s">
        <v>315</v>
      </c>
    </row>
    <row r="233" spans="21:21">
      <c r="U233" s="146" t="s">
        <v>316</v>
      </c>
    </row>
    <row r="234" spans="21:21">
      <c r="U234" s="146" t="s">
        <v>317</v>
      </c>
    </row>
    <row r="235" spans="21:21">
      <c r="U235" s="146" t="s">
        <v>318</v>
      </c>
    </row>
    <row r="236" spans="21:21">
      <c r="U236" s="146" t="s">
        <v>319</v>
      </c>
    </row>
    <row r="237" spans="21:21">
      <c r="U237" s="146" t="s">
        <v>320</v>
      </c>
    </row>
    <row r="238" spans="21:21">
      <c r="U238" s="146" t="s">
        <v>321</v>
      </c>
    </row>
    <row r="239" spans="21:21">
      <c r="U239" s="146" t="s">
        <v>322</v>
      </c>
    </row>
    <row r="240" spans="21:21">
      <c r="U240" s="146" t="s">
        <v>323</v>
      </c>
    </row>
    <row r="241" spans="21:21">
      <c r="U241" s="146" t="s">
        <v>324</v>
      </c>
    </row>
    <row r="242" spans="21:21">
      <c r="U242" s="146" t="s">
        <v>325</v>
      </c>
    </row>
    <row r="243" spans="21:21">
      <c r="U243" s="146" t="s">
        <v>326</v>
      </c>
    </row>
    <row r="244" spans="21:21">
      <c r="U244" s="146" t="s">
        <v>327</v>
      </c>
    </row>
    <row r="245" spans="21:21">
      <c r="U245" s="146" t="s">
        <v>328</v>
      </c>
    </row>
  </sheetData>
  <mergeCells count="8">
    <mergeCell ref="A59:P59"/>
    <mergeCell ref="A1:P1"/>
    <mergeCell ref="A2:P2"/>
    <mergeCell ref="A3:P3"/>
    <mergeCell ref="B4:D4"/>
    <mergeCell ref="F4:H4"/>
    <mergeCell ref="J4:L4"/>
    <mergeCell ref="N4:P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6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"/>
  <sheetViews>
    <sheetView zoomScaleNormal="100" workbookViewId="0">
      <selection activeCell="I10" sqref="I10"/>
    </sheetView>
  </sheetViews>
  <sheetFormatPr defaultRowHeight="15"/>
  <cols>
    <col min="1" max="1025" width="8.5703125"/>
  </cols>
  <sheetData>
    <row r="2" spans="1:1" ht="330">
      <c r="A2" s="357" t="s">
        <v>1361</v>
      </c>
    </row>
  </sheetData>
  <printOptions horizontalCentered="1" verticalCentered="1"/>
  <pageMargins left="0.11811023622047245" right="0.11811023622047245" top="0.11811023622047245" bottom="0.11811023622047245" header="0.51181102362204722" footer="0.51181102362204722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60"/>
  <sheetViews>
    <sheetView topLeftCell="A141" zoomScaleNormal="100" workbookViewId="0">
      <selection activeCell="I10" sqref="I10"/>
    </sheetView>
  </sheetViews>
  <sheetFormatPr defaultRowHeight="15"/>
  <cols>
    <col min="1" max="1" width="16.140625"/>
    <col min="2" max="2" width="11.140625"/>
    <col min="3" max="3" width="8.7109375"/>
    <col min="4" max="4" width="7.85546875"/>
    <col min="5" max="5" width="10.42578125"/>
    <col min="6" max="6" width="26"/>
    <col min="11" max="13" width="15.42578125" style="221"/>
    <col min="14" max="1025" width="8.5703125"/>
  </cols>
  <sheetData>
    <row r="1" spans="1:26">
      <c r="A1" t="str">
        <f t="shared" ref="A1:A64" si="0">CONCATENATE("≠",G1,"х",H1,"х")</f>
        <v>≠ТолщинахШиринах</v>
      </c>
      <c r="B1" s="222" t="str">
        <f>CONCATENATE(R1,Q1,P1,A1,I1)</f>
        <v>АМГ6АТП≠ТолщинахШиринахДлина</v>
      </c>
      <c r="C1" s="222"/>
      <c r="D1" s="222"/>
      <c r="E1" s="222"/>
      <c r="F1" s="222" t="s">
        <v>329</v>
      </c>
      <c r="G1" s="223" t="s">
        <v>330</v>
      </c>
      <c r="H1" t="s">
        <v>331</v>
      </c>
      <c r="I1" t="s">
        <v>332</v>
      </c>
      <c r="J1">
        <f t="shared" ref="J1:J64" si="1">LEN(K1)</f>
        <v>7</v>
      </c>
      <c r="K1" s="224" t="s">
        <v>333</v>
      </c>
      <c r="L1" s="225"/>
      <c r="M1" s="225"/>
      <c r="N1" t="s">
        <v>334</v>
      </c>
      <c r="O1" t="b">
        <f>EXACT(K209,K1)</f>
        <v>0</v>
      </c>
      <c r="P1" t="s">
        <v>335</v>
      </c>
      <c r="R1" t="s">
        <v>336</v>
      </c>
      <c r="S1" t="e">
        <f>#REF!</f>
        <v>#REF!</v>
      </c>
    </row>
    <row r="2" spans="1:26" ht="15" customHeight="1">
      <c r="A2" s="357" t="s">
        <v>1361</v>
      </c>
      <c r="B2" s="226" t="str">
        <f t="shared" ref="B2:B65" si="2">CONCATENATE(R2,Q2,P2)</f>
        <v>АМГ6БАТП</v>
      </c>
      <c r="C2" s="227" t="s">
        <v>5</v>
      </c>
      <c r="D2" s="228">
        <f t="shared" ref="D2:D65" si="3">G2</f>
        <v>12</v>
      </c>
      <c r="E2" s="227" t="str">
        <f t="shared" ref="E2:E65" si="4">CONCATENATE(H2,"×",I2)</f>
        <v>1200×3000</v>
      </c>
      <c r="F2" s="222">
        <f>LEN(E2)</f>
        <v>9</v>
      </c>
      <c r="G2" s="229">
        <v>12</v>
      </c>
      <c r="H2" s="229">
        <v>1200</v>
      </c>
      <c r="I2" s="229">
        <v>3000</v>
      </c>
      <c r="J2">
        <f t="shared" si="1"/>
        <v>12</v>
      </c>
      <c r="K2" s="230" t="s">
        <v>337</v>
      </c>
      <c r="L2" s="225" t="s">
        <v>338</v>
      </c>
      <c r="M2" s="225"/>
      <c r="N2" t="s">
        <v>334</v>
      </c>
      <c r="O2" t="b">
        <f>EXACT(E2,B3)</f>
        <v>0</v>
      </c>
      <c r="P2" t="s">
        <v>339</v>
      </c>
      <c r="Q2" t="s">
        <v>340</v>
      </c>
      <c r="R2" t="s">
        <v>336</v>
      </c>
      <c r="S2" t="b">
        <f>O3</f>
        <v>1</v>
      </c>
      <c r="U2" t="s">
        <v>5</v>
      </c>
      <c r="V2" t="s">
        <v>341</v>
      </c>
    </row>
    <row r="3" spans="1:26" ht="15" customHeight="1">
      <c r="A3" t="str">
        <f t="shared" si="0"/>
        <v>≠12х1200х</v>
      </c>
      <c r="B3" s="226" t="str">
        <f t="shared" si="2"/>
        <v>АМГ6АТП</v>
      </c>
      <c r="C3" s="227" t="s">
        <v>5</v>
      </c>
      <c r="D3" s="228">
        <f t="shared" si="3"/>
        <v>12</v>
      </c>
      <c r="E3" s="227" t="str">
        <f t="shared" si="4"/>
        <v>1200×3000</v>
      </c>
      <c r="F3" s="222">
        <f>LEN(B3)</f>
        <v>7</v>
      </c>
      <c r="G3" s="229">
        <v>12</v>
      </c>
      <c r="H3" s="229">
        <v>1200</v>
      </c>
      <c r="I3" s="229">
        <v>3000</v>
      </c>
      <c r="J3">
        <f t="shared" si="1"/>
        <v>12</v>
      </c>
      <c r="K3" s="230" t="s">
        <v>337</v>
      </c>
      <c r="L3" s="225" t="s">
        <v>342</v>
      </c>
      <c r="M3" s="225"/>
      <c r="N3" t="s">
        <v>334</v>
      </c>
      <c r="O3" t="b">
        <f>EXACT(B3,B4)</f>
        <v>1</v>
      </c>
      <c r="P3" t="s">
        <v>343</v>
      </c>
      <c r="R3" t="s">
        <v>336</v>
      </c>
      <c r="S3" t="b">
        <f>O4</f>
        <v>0</v>
      </c>
    </row>
    <row r="4" spans="1:26" ht="15" customHeight="1">
      <c r="A4" t="str">
        <f t="shared" si="0"/>
        <v>≠12х1500х</v>
      </c>
      <c r="B4" s="226" t="str">
        <f t="shared" si="2"/>
        <v>АМГ6АТП</v>
      </c>
      <c r="C4" s="227" t="s">
        <v>5</v>
      </c>
      <c r="D4" s="228">
        <f t="shared" si="3"/>
        <v>12</v>
      </c>
      <c r="E4" s="227" t="str">
        <f t="shared" si="4"/>
        <v>1500×3000</v>
      </c>
      <c r="F4" s="222">
        <f>LEN(B4)</f>
        <v>7</v>
      </c>
      <c r="G4" s="229">
        <v>12</v>
      </c>
      <c r="H4" s="229">
        <v>1500</v>
      </c>
      <c r="I4" s="229">
        <v>3000</v>
      </c>
      <c r="J4">
        <f t="shared" si="1"/>
        <v>12</v>
      </c>
      <c r="K4" s="230" t="s">
        <v>344</v>
      </c>
      <c r="L4" s="225" t="s">
        <v>345</v>
      </c>
      <c r="M4" s="225"/>
      <c r="N4" s="231" t="s">
        <v>334</v>
      </c>
      <c r="O4" t="b">
        <f>EXACT(B4,B6)</f>
        <v>0</v>
      </c>
      <c r="P4" t="s">
        <v>343</v>
      </c>
      <c r="R4" t="s">
        <v>336</v>
      </c>
      <c r="S4" t="b">
        <f>O6</f>
        <v>0</v>
      </c>
    </row>
    <row r="5" spans="1:26" ht="15" customHeight="1">
      <c r="A5" t="str">
        <f t="shared" si="0"/>
        <v>≠12,5х1000х</v>
      </c>
      <c r="B5" s="226" t="str">
        <f t="shared" si="2"/>
        <v>АМГ6НПП</v>
      </c>
      <c r="C5" s="227" t="s">
        <v>5</v>
      </c>
      <c r="D5" s="228">
        <f t="shared" si="3"/>
        <v>12.5</v>
      </c>
      <c r="E5" s="227" t="str">
        <f t="shared" si="4"/>
        <v>1000×2000</v>
      </c>
      <c r="F5" s="222">
        <f>LEN(E5)</f>
        <v>9</v>
      </c>
      <c r="G5">
        <v>12.5</v>
      </c>
      <c r="H5" s="232">
        <v>1000</v>
      </c>
      <c r="I5" s="232">
        <v>2000</v>
      </c>
      <c r="J5">
        <f t="shared" si="1"/>
        <v>14</v>
      </c>
      <c r="K5" s="224" t="s">
        <v>346</v>
      </c>
      <c r="L5" s="225"/>
      <c r="M5" s="225"/>
      <c r="N5" s="231" t="s">
        <v>347</v>
      </c>
      <c r="O5" t="b">
        <f>EXACT(E5,B336)</f>
        <v>0</v>
      </c>
      <c r="P5" t="s">
        <v>348</v>
      </c>
      <c r="R5" t="s">
        <v>349</v>
      </c>
      <c r="S5" t="b">
        <f>O336</f>
        <v>1</v>
      </c>
    </row>
    <row r="6" spans="1:26" ht="13.5" customHeight="1">
      <c r="A6" t="str">
        <f t="shared" si="0"/>
        <v>≠14х1200х</v>
      </c>
      <c r="B6" s="226" t="str">
        <f t="shared" si="2"/>
        <v>АМГ6БАТП</v>
      </c>
      <c r="C6" s="227" t="s">
        <v>5</v>
      </c>
      <c r="D6" s="228">
        <f t="shared" si="3"/>
        <v>14</v>
      </c>
      <c r="E6" s="227" t="str">
        <f t="shared" si="4"/>
        <v>1200×3000</v>
      </c>
      <c r="F6" s="222">
        <f t="shared" ref="F6:F69" si="5">LEN(B6)</f>
        <v>8</v>
      </c>
      <c r="G6" s="229">
        <v>14</v>
      </c>
      <c r="H6" s="229">
        <v>1200</v>
      </c>
      <c r="I6" s="229">
        <v>3000</v>
      </c>
      <c r="J6">
        <f t="shared" si="1"/>
        <v>12</v>
      </c>
      <c r="K6" s="230" t="s">
        <v>350</v>
      </c>
      <c r="L6" s="225"/>
      <c r="M6" s="225"/>
      <c r="N6" t="s">
        <v>334</v>
      </c>
      <c r="O6" t="b">
        <f t="shared" ref="O6:O37" si="6">EXACT(B6,B7)</f>
        <v>0</v>
      </c>
      <c r="P6" t="s">
        <v>339</v>
      </c>
      <c r="Q6" t="s">
        <v>340</v>
      </c>
      <c r="R6" t="s">
        <v>336</v>
      </c>
      <c r="S6" t="b">
        <f t="shared" ref="S6:S19" si="7">O7</f>
        <v>1</v>
      </c>
    </row>
    <row r="7" spans="1:26" ht="13.5" customHeight="1">
      <c r="A7" t="str">
        <f t="shared" si="0"/>
        <v>≠14х1200х</v>
      </c>
      <c r="B7" s="226" t="str">
        <f t="shared" si="2"/>
        <v>АМГ6АТП</v>
      </c>
      <c r="C7" s="227" t="s">
        <v>5</v>
      </c>
      <c r="D7" s="228">
        <f t="shared" si="3"/>
        <v>14</v>
      </c>
      <c r="E7" s="227" t="str">
        <f t="shared" si="4"/>
        <v>1200×3000</v>
      </c>
      <c r="F7" s="222">
        <f t="shared" si="5"/>
        <v>7</v>
      </c>
      <c r="G7" s="232">
        <v>14</v>
      </c>
      <c r="H7" s="232">
        <v>1200</v>
      </c>
      <c r="I7" s="232">
        <v>3000</v>
      </c>
      <c r="J7">
        <f t="shared" si="1"/>
        <v>12</v>
      </c>
      <c r="K7" s="230" t="s">
        <v>350</v>
      </c>
      <c r="L7" s="225"/>
      <c r="M7" s="225"/>
      <c r="N7" t="s">
        <v>334</v>
      </c>
      <c r="O7" t="b">
        <f t="shared" si="6"/>
        <v>1</v>
      </c>
      <c r="P7" t="s">
        <v>343</v>
      </c>
      <c r="R7" t="s">
        <v>336</v>
      </c>
      <c r="S7" t="b">
        <f t="shared" si="7"/>
        <v>0</v>
      </c>
      <c r="Z7" t="s">
        <v>341</v>
      </c>
    </row>
    <row r="8" spans="1:26" ht="13.5" customHeight="1">
      <c r="A8" t="str">
        <f t="shared" si="0"/>
        <v>≠14х1500х</v>
      </c>
      <c r="B8" s="226" t="str">
        <f t="shared" si="2"/>
        <v>АМГ6АТП</v>
      </c>
      <c r="C8" s="227" t="s">
        <v>5</v>
      </c>
      <c r="D8" s="228">
        <f t="shared" si="3"/>
        <v>14</v>
      </c>
      <c r="E8" s="227" t="str">
        <f t="shared" si="4"/>
        <v>1500×3000</v>
      </c>
      <c r="F8" s="222">
        <f t="shared" si="5"/>
        <v>7</v>
      </c>
      <c r="G8" s="232">
        <v>14</v>
      </c>
      <c r="H8" s="232">
        <v>1500</v>
      </c>
      <c r="I8" s="232">
        <v>3000</v>
      </c>
      <c r="J8">
        <f t="shared" si="1"/>
        <v>12</v>
      </c>
      <c r="K8" s="230" t="s">
        <v>351</v>
      </c>
      <c r="L8" s="225"/>
      <c r="M8" s="225"/>
      <c r="N8" s="231" t="s">
        <v>334</v>
      </c>
      <c r="O8" t="b">
        <f t="shared" si="6"/>
        <v>0</v>
      </c>
      <c r="P8" t="s">
        <v>343</v>
      </c>
      <c r="R8" t="s">
        <v>336</v>
      </c>
      <c r="S8" t="b">
        <f t="shared" si="7"/>
        <v>0</v>
      </c>
    </row>
    <row r="9" spans="1:26" ht="13.5" customHeight="1">
      <c r="A9" t="str">
        <f t="shared" si="0"/>
        <v>≠14х1500х</v>
      </c>
      <c r="B9" s="226" t="str">
        <f t="shared" si="2"/>
        <v>АМГ6Б</v>
      </c>
      <c r="C9" s="227" t="s">
        <v>5</v>
      </c>
      <c r="D9" s="228">
        <f t="shared" si="3"/>
        <v>14</v>
      </c>
      <c r="E9" s="227" t="str">
        <f t="shared" si="4"/>
        <v>1500×4000</v>
      </c>
      <c r="F9" s="222">
        <f t="shared" si="5"/>
        <v>5</v>
      </c>
      <c r="G9" s="232">
        <v>14</v>
      </c>
      <c r="H9" s="232">
        <v>1500</v>
      </c>
      <c r="I9" s="232">
        <v>4000</v>
      </c>
      <c r="J9">
        <f t="shared" si="1"/>
        <v>12</v>
      </c>
      <c r="K9" s="230" t="s">
        <v>352</v>
      </c>
      <c r="L9" s="225" t="s">
        <v>353</v>
      </c>
      <c r="M9" s="225"/>
      <c r="N9" s="231" t="s">
        <v>347</v>
      </c>
      <c r="O9" t="b">
        <f t="shared" si="6"/>
        <v>0</v>
      </c>
      <c r="P9" s="225" t="s">
        <v>354</v>
      </c>
      <c r="Q9" t="s">
        <v>355</v>
      </c>
      <c r="R9" t="s">
        <v>336</v>
      </c>
      <c r="S9" t="b">
        <f t="shared" si="7"/>
        <v>0</v>
      </c>
      <c r="V9" t="s">
        <v>341</v>
      </c>
    </row>
    <row r="10" spans="1:26" ht="13.5" customHeight="1">
      <c r="A10" t="str">
        <f t="shared" si="0"/>
        <v>≠15х1200х</v>
      </c>
      <c r="B10" s="226" t="str">
        <f t="shared" si="2"/>
        <v>АМГ6АТП</v>
      </c>
      <c r="C10" s="227" t="s">
        <v>5</v>
      </c>
      <c r="D10" s="228">
        <f t="shared" si="3"/>
        <v>15</v>
      </c>
      <c r="E10" s="227" t="str">
        <f t="shared" si="4"/>
        <v>1200×3000</v>
      </c>
      <c r="F10" s="222">
        <f t="shared" si="5"/>
        <v>7</v>
      </c>
      <c r="G10" s="232">
        <v>15</v>
      </c>
      <c r="H10" s="232">
        <v>1200</v>
      </c>
      <c r="I10" s="232">
        <v>3000</v>
      </c>
      <c r="J10">
        <f t="shared" si="1"/>
        <v>12</v>
      </c>
      <c r="K10" s="230" t="s">
        <v>356</v>
      </c>
      <c r="L10" s="225"/>
      <c r="M10" s="225"/>
      <c r="N10" t="s">
        <v>334</v>
      </c>
      <c r="O10" t="b">
        <f t="shared" si="6"/>
        <v>0</v>
      </c>
      <c r="P10" t="s">
        <v>343</v>
      </c>
      <c r="R10" t="s">
        <v>336</v>
      </c>
      <c r="S10" t="b">
        <f t="shared" si="7"/>
        <v>0</v>
      </c>
    </row>
    <row r="11" spans="1:26" ht="13.5" customHeight="1">
      <c r="A11" t="str">
        <f t="shared" si="0"/>
        <v>≠15х1500х</v>
      </c>
      <c r="B11" s="226" t="str">
        <f t="shared" si="2"/>
        <v>АМГ6БАТП</v>
      </c>
      <c r="C11" s="227" t="s">
        <v>5</v>
      </c>
      <c r="D11" s="228">
        <f t="shared" si="3"/>
        <v>15</v>
      </c>
      <c r="E11" s="227" t="str">
        <f t="shared" si="4"/>
        <v>1500×3000</v>
      </c>
      <c r="F11" s="222">
        <f t="shared" si="5"/>
        <v>8</v>
      </c>
      <c r="G11" s="232">
        <v>15</v>
      </c>
      <c r="H11" s="232">
        <v>1500</v>
      </c>
      <c r="I11" s="232">
        <v>3000</v>
      </c>
      <c r="J11">
        <f t="shared" si="1"/>
        <v>12</v>
      </c>
      <c r="K11" s="230" t="s">
        <v>357</v>
      </c>
      <c r="L11" s="225"/>
      <c r="M11" s="225"/>
      <c r="N11" s="231" t="s">
        <v>334</v>
      </c>
      <c r="O11" t="b">
        <f t="shared" si="6"/>
        <v>0</v>
      </c>
      <c r="P11" t="s">
        <v>339</v>
      </c>
      <c r="Q11" t="s">
        <v>340</v>
      </c>
      <c r="R11" t="s">
        <v>336</v>
      </c>
      <c r="S11" t="b">
        <f t="shared" si="7"/>
        <v>1</v>
      </c>
    </row>
    <row r="12" spans="1:26" ht="13.5" customHeight="1">
      <c r="A12" t="str">
        <f t="shared" si="0"/>
        <v>≠15х1500х</v>
      </c>
      <c r="B12" s="226" t="str">
        <f t="shared" si="2"/>
        <v>АМГ6АТП</v>
      </c>
      <c r="C12" s="227" t="s">
        <v>5</v>
      </c>
      <c r="D12" s="228">
        <f t="shared" si="3"/>
        <v>15</v>
      </c>
      <c r="E12" s="227" t="str">
        <f t="shared" si="4"/>
        <v>1500×3000</v>
      </c>
      <c r="F12" s="222">
        <f t="shared" si="5"/>
        <v>7</v>
      </c>
      <c r="G12" s="232">
        <v>15</v>
      </c>
      <c r="H12" s="232">
        <v>1500</v>
      </c>
      <c r="I12" s="232">
        <v>3000</v>
      </c>
      <c r="J12">
        <f t="shared" si="1"/>
        <v>12</v>
      </c>
      <c r="K12" s="230" t="s">
        <v>357</v>
      </c>
      <c r="L12" s="225"/>
      <c r="M12" s="225"/>
      <c r="N12" s="231" t="s">
        <v>334</v>
      </c>
      <c r="O12" t="b">
        <f t="shared" si="6"/>
        <v>1</v>
      </c>
      <c r="P12" t="s">
        <v>343</v>
      </c>
      <c r="R12" t="s">
        <v>336</v>
      </c>
      <c r="S12" t="b">
        <f t="shared" si="7"/>
        <v>0</v>
      </c>
    </row>
    <row r="13" spans="1:26" ht="13.5" customHeight="1">
      <c r="A13" t="str">
        <f t="shared" si="0"/>
        <v>≠15х2000х</v>
      </c>
      <c r="B13" s="226" t="str">
        <f t="shared" si="2"/>
        <v>АМГ6АТП</v>
      </c>
      <c r="C13" s="227" t="s">
        <v>5</v>
      </c>
      <c r="D13" s="228">
        <f t="shared" si="3"/>
        <v>15</v>
      </c>
      <c r="E13" s="227" t="str">
        <f t="shared" si="4"/>
        <v>2000×3500</v>
      </c>
      <c r="F13" s="222">
        <f t="shared" si="5"/>
        <v>7</v>
      </c>
      <c r="G13" s="232">
        <v>15</v>
      </c>
      <c r="H13" s="232">
        <v>2000</v>
      </c>
      <c r="I13" s="232">
        <v>3500</v>
      </c>
      <c r="J13">
        <f t="shared" si="1"/>
        <v>12</v>
      </c>
      <c r="K13" s="230" t="s">
        <v>358</v>
      </c>
      <c r="L13" s="225"/>
      <c r="M13" s="225"/>
      <c r="N13" s="231" t="s">
        <v>347</v>
      </c>
      <c r="O13" t="b">
        <f t="shared" si="6"/>
        <v>0</v>
      </c>
      <c r="P13" t="s">
        <v>343</v>
      </c>
      <c r="R13" t="s">
        <v>336</v>
      </c>
      <c r="S13" t="b">
        <f t="shared" si="7"/>
        <v>0</v>
      </c>
    </row>
    <row r="14" spans="1:26" ht="13.5" customHeight="1">
      <c r="A14" t="str">
        <f t="shared" si="0"/>
        <v>≠15х1500х</v>
      </c>
      <c r="B14" s="226" t="str">
        <f t="shared" si="2"/>
        <v>АМГ6Б</v>
      </c>
      <c r="C14" s="227" t="s">
        <v>5</v>
      </c>
      <c r="D14" s="228">
        <f t="shared" si="3"/>
        <v>15</v>
      </c>
      <c r="E14" s="227" t="str">
        <f t="shared" si="4"/>
        <v>1500×4000</v>
      </c>
      <c r="F14" s="222">
        <f t="shared" si="5"/>
        <v>5</v>
      </c>
      <c r="G14" s="233">
        <v>15</v>
      </c>
      <c r="H14" s="233">
        <v>1500</v>
      </c>
      <c r="I14" s="233">
        <v>4000</v>
      </c>
      <c r="J14">
        <f t="shared" si="1"/>
        <v>12</v>
      </c>
      <c r="K14" s="234" t="s">
        <v>359</v>
      </c>
      <c r="L14" s="235"/>
      <c r="M14" s="235"/>
      <c r="N14" s="236" t="s">
        <v>347</v>
      </c>
      <c r="O14" t="b">
        <f t="shared" si="6"/>
        <v>0</v>
      </c>
      <c r="P14" s="225" t="s">
        <v>354</v>
      </c>
      <c r="Q14" t="s">
        <v>355</v>
      </c>
      <c r="R14" s="236" t="s">
        <v>336</v>
      </c>
      <c r="S14" t="b">
        <f t="shared" si="7"/>
        <v>0</v>
      </c>
    </row>
    <row r="15" spans="1:26" ht="13.5" customHeight="1">
      <c r="A15" t="str">
        <f t="shared" si="0"/>
        <v>≠16х2000х</v>
      </c>
      <c r="B15" s="226" t="str">
        <f t="shared" si="2"/>
        <v>АМГ6АТП</v>
      </c>
      <c r="C15" s="227" t="s">
        <v>5</v>
      </c>
      <c r="D15" s="228">
        <f t="shared" si="3"/>
        <v>16</v>
      </c>
      <c r="E15" s="227" t="str">
        <f t="shared" si="4"/>
        <v>2000×2000</v>
      </c>
      <c r="F15" s="222">
        <f t="shared" si="5"/>
        <v>7</v>
      </c>
      <c r="G15" s="232">
        <v>16</v>
      </c>
      <c r="H15" s="232">
        <v>2000</v>
      </c>
      <c r="I15" s="232">
        <v>2000</v>
      </c>
      <c r="J15">
        <f t="shared" si="1"/>
        <v>12</v>
      </c>
      <c r="K15" s="230" t="s">
        <v>360</v>
      </c>
      <c r="L15" s="225"/>
      <c r="M15" s="225"/>
      <c r="N15" s="231" t="s">
        <v>347</v>
      </c>
      <c r="O15" t="b">
        <f t="shared" si="6"/>
        <v>0</v>
      </c>
      <c r="P15" t="s">
        <v>343</v>
      </c>
      <c r="R15" t="s">
        <v>336</v>
      </c>
      <c r="S15" t="b">
        <f t="shared" si="7"/>
        <v>1</v>
      </c>
    </row>
    <row r="16" spans="1:26" ht="13.5" customHeight="1">
      <c r="A16" t="str">
        <f t="shared" si="0"/>
        <v>≠16х1200х</v>
      </c>
      <c r="B16" s="226" t="str">
        <f t="shared" si="2"/>
        <v>АМГ6БАТП</v>
      </c>
      <c r="C16" s="227" t="s">
        <v>5</v>
      </c>
      <c r="D16" s="228">
        <f t="shared" si="3"/>
        <v>16</v>
      </c>
      <c r="E16" s="227" t="str">
        <f t="shared" si="4"/>
        <v>1200×3000</v>
      </c>
      <c r="F16" s="222">
        <f t="shared" si="5"/>
        <v>8</v>
      </c>
      <c r="G16" s="232">
        <v>16</v>
      </c>
      <c r="H16" s="232">
        <v>1200</v>
      </c>
      <c r="I16" s="232">
        <v>3000</v>
      </c>
      <c r="J16">
        <f t="shared" si="1"/>
        <v>12</v>
      </c>
      <c r="K16" s="230" t="s">
        <v>361</v>
      </c>
      <c r="L16" s="225"/>
      <c r="M16" s="225"/>
      <c r="N16" t="s">
        <v>334</v>
      </c>
      <c r="O16" t="b">
        <f t="shared" si="6"/>
        <v>1</v>
      </c>
      <c r="P16" t="s">
        <v>339</v>
      </c>
      <c r="Q16" t="s">
        <v>340</v>
      </c>
      <c r="R16" t="s">
        <v>336</v>
      </c>
      <c r="S16" t="b">
        <f t="shared" si="7"/>
        <v>0</v>
      </c>
    </row>
    <row r="17" spans="1:19" ht="13.5" customHeight="1">
      <c r="A17" t="str">
        <f t="shared" si="0"/>
        <v>≠16х1500х</v>
      </c>
      <c r="B17" s="226" t="str">
        <f t="shared" si="2"/>
        <v>АМГ6БАТП</v>
      </c>
      <c r="C17" s="227" t="s">
        <v>5</v>
      </c>
      <c r="D17" s="228">
        <f t="shared" si="3"/>
        <v>16</v>
      </c>
      <c r="E17" s="227" t="str">
        <f t="shared" si="4"/>
        <v>1500×3000</v>
      </c>
      <c r="F17" s="222">
        <f t="shared" si="5"/>
        <v>8</v>
      </c>
      <c r="G17" s="232">
        <v>16</v>
      </c>
      <c r="H17" s="232">
        <v>1500</v>
      </c>
      <c r="I17" s="232">
        <v>3000</v>
      </c>
      <c r="J17">
        <f t="shared" si="1"/>
        <v>12</v>
      </c>
      <c r="K17" s="230" t="s">
        <v>362</v>
      </c>
      <c r="L17" s="225"/>
      <c r="M17" s="225"/>
      <c r="N17" s="231" t="s">
        <v>334</v>
      </c>
      <c r="O17" t="b">
        <f t="shared" si="6"/>
        <v>0</v>
      </c>
      <c r="P17" t="s">
        <v>339</v>
      </c>
      <c r="Q17" t="s">
        <v>340</v>
      </c>
      <c r="R17" t="s">
        <v>336</v>
      </c>
      <c r="S17" t="b">
        <f t="shared" si="7"/>
        <v>1</v>
      </c>
    </row>
    <row r="18" spans="1:19" ht="13.5" customHeight="1">
      <c r="A18" t="str">
        <f t="shared" si="0"/>
        <v>≠16х1500х</v>
      </c>
      <c r="B18" s="226" t="str">
        <f t="shared" si="2"/>
        <v>АМГ6АТП</v>
      </c>
      <c r="C18" s="227" t="s">
        <v>5</v>
      </c>
      <c r="D18" s="228">
        <f t="shared" si="3"/>
        <v>16</v>
      </c>
      <c r="E18" s="227" t="str">
        <f t="shared" si="4"/>
        <v>1500×3000</v>
      </c>
      <c r="F18" s="222">
        <f t="shared" si="5"/>
        <v>7</v>
      </c>
      <c r="G18" s="232">
        <v>16</v>
      </c>
      <c r="H18" s="232">
        <v>1500</v>
      </c>
      <c r="I18" s="232">
        <v>3000</v>
      </c>
      <c r="J18">
        <f t="shared" si="1"/>
        <v>12</v>
      </c>
      <c r="K18" s="230" t="s">
        <v>362</v>
      </c>
      <c r="L18" s="225"/>
      <c r="M18" s="225"/>
      <c r="N18" s="231" t="s">
        <v>334</v>
      </c>
      <c r="O18" t="b">
        <f t="shared" si="6"/>
        <v>1</v>
      </c>
      <c r="P18" t="s">
        <v>343</v>
      </c>
      <c r="R18" t="s">
        <v>336</v>
      </c>
      <c r="S18" t="b">
        <f t="shared" si="7"/>
        <v>1</v>
      </c>
    </row>
    <row r="19" spans="1:19" ht="13.5" customHeight="1">
      <c r="A19" t="str">
        <f t="shared" si="0"/>
        <v>≠16х2000х</v>
      </c>
      <c r="B19" s="226" t="str">
        <f t="shared" si="2"/>
        <v>АМГ6АТП</v>
      </c>
      <c r="C19" s="227" t="s">
        <v>5</v>
      </c>
      <c r="D19" s="228">
        <f t="shared" si="3"/>
        <v>16</v>
      </c>
      <c r="E19" s="227" t="str">
        <f t="shared" si="4"/>
        <v>2000×3500</v>
      </c>
      <c r="F19" s="222">
        <f t="shared" si="5"/>
        <v>7</v>
      </c>
      <c r="G19" s="232">
        <v>16</v>
      </c>
      <c r="H19" s="232">
        <v>2000</v>
      </c>
      <c r="I19" s="232">
        <v>3500</v>
      </c>
      <c r="J19">
        <f t="shared" si="1"/>
        <v>12</v>
      </c>
      <c r="K19" s="230" t="s">
        <v>363</v>
      </c>
      <c r="L19" s="225"/>
      <c r="M19" s="225"/>
      <c r="N19" s="231" t="s">
        <v>347</v>
      </c>
      <c r="O19" t="b">
        <f t="shared" si="6"/>
        <v>1</v>
      </c>
      <c r="P19" t="s">
        <v>343</v>
      </c>
      <c r="R19" t="s">
        <v>336</v>
      </c>
      <c r="S19" t="b">
        <f t="shared" si="7"/>
        <v>1</v>
      </c>
    </row>
    <row r="20" spans="1:19" ht="13.5" customHeight="1">
      <c r="A20" t="str">
        <f t="shared" si="0"/>
        <v>≠16х1500х</v>
      </c>
      <c r="B20" s="226" t="str">
        <f t="shared" si="2"/>
        <v>АМГ6АТП</v>
      </c>
      <c r="C20" s="227" t="s">
        <v>5</v>
      </c>
      <c r="D20" s="228">
        <f t="shared" si="3"/>
        <v>16</v>
      </c>
      <c r="E20" s="227" t="str">
        <f t="shared" si="4"/>
        <v>1500×4000</v>
      </c>
      <c r="F20" s="222">
        <f t="shared" si="5"/>
        <v>7</v>
      </c>
      <c r="G20" s="232">
        <v>16</v>
      </c>
      <c r="H20" s="232">
        <v>1500</v>
      </c>
      <c r="I20" s="232">
        <v>4000</v>
      </c>
      <c r="J20">
        <f t="shared" si="1"/>
        <v>12</v>
      </c>
      <c r="K20" s="230" t="s">
        <v>364</v>
      </c>
      <c r="L20" s="225"/>
      <c r="M20" s="225"/>
      <c r="N20" s="231" t="s">
        <v>347</v>
      </c>
      <c r="O20" t="b">
        <f t="shared" si="6"/>
        <v>1</v>
      </c>
      <c r="P20" t="s">
        <v>343</v>
      </c>
      <c r="R20" t="s">
        <v>336</v>
      </c>
      <c r="S20" t="e">
        <f>#REF!</f>
        <v>#REF!</v>
      </c>
    </row>
    <row r="21" spans="1:19" ht="13.5" customHeight="1">
      <c r="A21" t="str">
        <f t="shared" si="0"/>
        <v>≠16х2000х</v>
      </c>
      <c r="B21" s="226" t="str">
        <f t="shared" si="2"/>
        <v>АМГ6АТП</v>
      </c>
      <c r="C21" s="227" t="s">
        <v>5</v>
      </c>
      <c r="D21" s="228">
        <f t="shared" si="3"/>
        <v>16</v>
      </c>
      <c r="E21" s="227" t="str">
        <f t="shared" si="4"/>
        <v>2000×4000</v>
      </c>
      <c r="F21" s="222">
        <f t="shared" si="5"/>
        <v>7</v>
      </c>
      <c r="G21" s="232">
        <v>16</v>
      </c>
      <c r="H21" s="232">
        <v>2000</v>
      </c>
      <c r="I21" s="232">
        <v>4000</v>
      </c>
      <c r="J21">
        <f t="shared" si="1"/>
        <v>12</v>
      </c>
      <c r="K21" s="230" t="s">
        <v>365</v>
      </c>
      <c r="L21" s="225"/>
      <c r="M21" s="225"/>
      <c r="N21" s="231" t="s">
        <v>347</v>
      </c>
      <c r="O21" t="b">
        <f t="shared" si="6"/>
        <v>1</v>
      </c>
      <c r="P21" t="s">
        <v>343</v>
      </c>
      <c r="R21" t="s">
        <v>336</v>
      </c>
      <c r="S21" t="b">
        <f>O22</f>
        <v>0</v>
      </c>
    </row>
    <row r="22" spans="1:19" ht="13.5" customHeight="1">
      <c r="A22" t="str">
        <f t="shared" si="0"/>
        <v>≠16х2000х</v>
      </c>
      <c r="B22" s="226" t="str">
        <f t="shared" si="2"/>
        <v>АМГ6АТП</v>
      </c>
      <c r="C22" s="227" t="s">
        <v>5</v>
      </c>
      <c r="D22" s="228">
        <f t="shared" si="3"/>
        <v>16</v>
      </c>
      <c r="E22" s="227" t="str">
        <f t="shared" si="4"/>
        <v>2000×5000</v>
      </c>
      <c r="F22" s="222">
        <f t="shared" si="5"/>
        <v>7</v>
      </c>
      <c r="G22" s="232">
        <v>16</v>
      </c>
      <c r="H22" s="232">
        <v>2000</v>
      </c>
      <c r="I22" s="232">
        <v>5000</v>
      </c>
      <c r="J22">
        <f t="shared" si="1"/>
        <v>12</v>
      </c>
      <c r="K22" s="230" t="s">
        <v>366</v>
      </c>
      <c r="L22" s="225"/>
      <c r="M22" s="225"/>
      <c r="N22" s="231" t="s">
        <v>347</v>
      </c>
      <c r="O22" t="b">
        <f t="shared" si="6"/>
        <v>0</v>
      </c>
      <c r="P22" t="s">
        <v>343</v>
      </c>
      <c r="R22" t="s">
        <v>336</v>
      </c>
      <c r="S22" t="b">
        <f>O23</f>
        <v>0</v>
      </c>
    </row>
    <row r="23" spans="1:19" ht="13.5" customHeight="1">
      <c r="A23" t="str">
        <f t="shared" si="0"/>
        <v>≠18х1200х</v>
      </c>
      <c r="B23" s="226" t="str">
        <f t="shared" si="2"/>
        <v>АМГ6БАТП</v>
      </c>
      <c r="C23" s="227" t="s">
        <v>5</v>
      </c>
      <c r="D23" s="228">
        <f t="shared" si="3"/>
        <v>18</v>
      </c>
      <c r="E23" s="227" t="str">
        <f t="shared" si="4"/>
        <v>1200×3000</v>
      </c>
      <c r="F23" s="222">
        <f t="shared" si="5"/>
        <v>8</v>
      </c>
      <c r="G23" s="232">
        <v>18</v>
      </c>
      <c r="H23" s="232">
        <v>1200</v>
      </c>
      <c r="I23" s="232">
        <v>3000</v>
      </c>
      <c r="J23">
        <f t="shared" si="1"/>
        <v>12</v>
      </c>
      <c r="K23" s="230" t="s">
        <v>367</v>
      </c>
      <c r="L23" s="225"/>
      <c r="M23" s="225"/>
      <c r="N23" t="s">
        <v>334</v>
      </c>
      <c r="O23" t="b">
        <f t="shared" si="6"/>
        <v>0</v>
      </c>
      <c r="P23" t="s">
        <v>339</v>
      </c>
      <c r="Q23" t="s">
        <v>340</v>
      </c>
      <c r="R23" t="s">
        <v>336</v>
      </c>
      <c r="S23" t="b">
        <f>O24</f>
        <v>1</v>
      </c>
    </row>
    <row r="24" spans="1:19" ht="13.5" customHeight="1">
      <c r="A24" t="str">
        <f t="shared" si="0"/>
        <v>≠18х1200х</v>
      </c>
      <c r="B24" s="226" t="str">
        <f t="shared" si="2"/>
        <v>АМГ6АТП</v>
      </c>
      <c r="C24" s="227" t="s">
        <v>5</v>
      </c>
      <c r="D24" s="228">
        <f t="shared" si="3"/>
        <v>18</v>
      </c>
      <c r="E24" s="227" t="str">
        <f t="shared" si="4"/>
        <v>1200×3000</v>
      </c>
      <c r="F24" s="222">
        <f t="shared" si="5"/>
        <v>7</v>
      </c>
      <c r="G24" s="232">
        <v>18</v>
      </c>
      <c r="H24" s="232">
        <v>1200</v>
      </c>
      <c r="I24" s="232">
        <v>3000</v>
      </c>
      <c r="J24">
        <f t="shared" si="1"/>
        <v>12</v>
      </c>
      <c r="K24" s="230" t="s">
        <v>367</v>
      </c>
      <c r="L24" s="225"/>
      <c r="M24" s="225"/>
      <c r="N24" t="s">
        <v>334</v>
      </c>
      <c r="O24" t="b">
        <f t="shared" si="6"/>
        <v>1</v>
      </c>
      <c r="P24" t="s">
        <v>343</v>
      </c>
      <c r="R24" t="s">
        <v>336</v>
      </c>
      <c r="S24" t="b">
        <f>O25</f>
        <v>0</v>
      </c>
    </row>
    <row r="25" spans="1:19" ht="13.5" customHeight="1">
      <c r="A25" t="str">
        <f t="shared" si="0"/>
        <v>≠18х1500х</v>
      </c>
      <c r="B25" s="226" t="str">
        <f t="shared" si="2"/>
        <v>АМГ6АТП</v>
      </c>
      <c r="C25" s="227" t="s">
        <v>5</v>
      </c>
      <c r="D25" s="228">
        <f t="shared" si="3"/>
        <v>18</v>
      </c>
      <c r="E25" s="227" t="str">
        <f t="shared" si="4"/>
        <v>1500×3000</v>
      </c>
      <c r="F25" s="222">
        <f t="shared" si="5"/>
        <v>7</v>
      </c>
      <c r="G25" s="232">
        <v>18</v>
      </c>
      <c r="H25" s="232">
        <v>1500</v>
      </c>
      <c r="I25" s="232">
        <v>3000</v>
      </c>
      <c r="J25">
        <f t="shared" si="1"/>
        <v>12</v>
      </c>
      <c r="K25" s="230" t="s">
        <v>368</v>
      </c>
      <c r="L25" s="225"/>
      <c r="M25" s="225"/>
      <c r="N25" s="231" t="s">
        <v>334</v>
      </c>
      <c r="O25" t="b">
        <f t="shared" si="6"/>
        <v>0</v>
      </c>
      <c r="P25" t="s">
        <v>343</v>
      </c>
      <c r="R25" t="s">
        <v>336</v>
      </c>
      <c r="S25" t="e">
        <f>#REF!</f>
        <v>#REF!</v>
      </c>
    </row>
    <row r="26" spans="1:19" ht="13.5" customHeight="1">
      <c r="A26" t="str">
        <f t="shared" si="0"/>
        <v>≠20х1200х</v>
      </c>
      <c r="B26" s="226" t="str">
        <f t="shared" si="2"/>
        <v>АМГ6БАТП</v>
      </c>
      <c r="C26" s="227" t="s">
        <v>5</v>
      </c>
      <c r="D26" s="228">
        <f t="shared" si="3"/>
        <v>20</v>
      </c>
      <c r="E26" s="227" t="str">
        <f t="shared" si="4"/>
        <v>1200×3000</v>
      </c>
      <c r="F26" s="222">
        <f t="shared" si="5"/>
        <v>8</v>
      </c>
      <c r="G26" s="232">
        <v>20</v>
      </c>
      <c r="H26" s="232">
        <v>1200</v>
      </c>
      <c r="I26" s="232">
        <v>3000</v>
      </c>
      <c r="J26">
        <f t="shared" si="1"/>
        <v>12</v>
      </c>
      <c r="K26" s="230" t="s">
        <v>369</v>
      </c>
      <c r="L26" s="225"/>
      <c r="M26" s="225"/>
      <c r="N26" t="s">
        <v>334</v>
      </c>
      <c r="O26" t="b">
        <f t="shared" si="6"/>
        <v>0</v>
      </c>
      <c r="P26" t="s">
        <v>339</v>
      </c>
      <c r="Q26" t="s">
        <v>340</v>
      </c>
      <c r="R26" t="s">
        <v>336</v>
      </c>
      <c r="S26" t="b">
        <f t="shared" ref="S26:S33" si="8">O27</f>
        <v>0</v>
      </c>
    </row>
    <row r="27" spans="1:19" ht="13.5" customHeight="1">
      <c r="A27" t="str">
        <f t="shared" si="0"/>
        <v>≠20х1200х</v>
      </c>
      <c r="B27" s="226" t="str">
        <f t="shared" si="2"/>
        <v>АМГ6АТП</v>
      </c>
      <c r="C27" s="227" t="s">
        <v>5</v>
      </c>
      <c r="D27" s="228">
        <f t="shared" si="3"/>
        <v>20</v>
      </c>
      <c r="E27" s="227" t="str">
        <f t="shared" si="4"/>
        <v>1200×3000</v>
      </c>
      <c r="F27" s="222">
        <f t="shared" si="5"/>
        <v>7</v>
      </c>
      <c r="G27" s="232">
        <v>20</v>
      </c>
      <c r="H27" s="232">
        <v>1200</v>
      </c>
      <c r="I27" s="232">
        <v>3000</v>
      </c>
      <c r="J27">
        <f t="shared" si="1"/>
        <v>12</v>
      </c>
      <c r="K27" s="230" t="s">
        <v>369</v>
      </c>
      <c r="L27" s="225"/>
      <c r="M27" s="225"/>
      <c r="N27" t="s">
        <v>334</v>
      </c>
      <c r="O27" t="b">
        <f t="shared" si="6"/>
        <v>0</v>
      </c>
      <c r="P27" t="s">
        <v>343</v>
      </c>
      <c r="R27" t="s">
        <v>336</v>
      </c>
      <c r="S27" t="b">
        <f t="shared" si="8"/>
        <v>0</v>
      </c>
    </row>
    <row r="28" spans="1:19" ht="13.5" customHeight="1">
      <c r="A28" t="str">
        <f t="shared" si="0"/>
        <v>≠20х1500х</v>
      </c>
      <c r="B28" s="226" t="str">
        <f t="shared" si="2"/>
        <v>АМГ6БАТП</v>
      </c>
      <c r="C28" s="227" t="s">
        <v>5</v>
      </c>
      <c r="D28" s="228">
        <f t="shared" si="3"/>
        <v>20</v>
      </c>
      <c r="E28" s="227" t="str">
        <f t="shared" si="4"/>
        <v>1500×3000</v>
      </c>
      <c r="F28" s="222">
        <f t="shared" si="5"/>
        <v>8</v>
      </c>
      <c r="G28" s="232">
        <v>20</v>
      </c>
      <c r="H28" s="232">
        <v>1500</v>
      </c>
      <c r="I28" s="232">
        <v>3000</v>
      </c>
      <c r="J28">
        <f t="shared" si="1"/>
        <v>12</v>
      </c>
      <c r="K28" s="230" t="s">
        <v>370</v>
      </c>
      <c r="L28" s="225"/>
      <c r="M28" s="225"/>
      <c r="N28" s="231" t="s">
        <v>334</v>
      </c>
      <c r="O28" t="b">
        <f t="shared" si="6"/>
        <v>0</v>
      </c>
      <c r="P28" t="s">
        <v>339</v>
      </c>
      <c r="Q28" t="s">
        <v>340</v>
      </c>
      <c r="R28" t="s">
        <v>336</v>
      </c>
      <c r="S28" t="b">
        <f t="shared" si="8"/>
        <v>0</v>
      </c>
    </row>
    <row r="29" spans="1:19" ht="13.5" customHeight="1">
      <c r="A29" t="str">
        <f t="shared" si="0"/>
        <v>≠20х1500х</v>
      </c>
      <c r="B29" s="226" t="str">
        <f t="shared" si="2"/>
        <v>АМГ6АТП</v>
      </c>
      <c r="C29" s="227" t="s">
        <v>5</v>
      </c>
      <c r="D29" s="228">
        <f t="shared" si="3"/>
        <v>20</v>
      </c>
      <c r="E29" s="227" t="str">
        <f t="shared" si="4"/>
        <v>1500×3000</v>
      </c>
      <c r="F29" s="222">
        <f t="shared" si="5"/>
        <v>7</v>
      </c>
      <c r="G29" s="232">
        <v>20</v>
      </c>
      <c r="H29" s="232">
        <v>1500</v>
      </c>
      <c r="I29" s="232">
        <v>3000</v>
      </c>
      <c r="J29">
        <f t="shared" si="1"/>
        <v>12</v>
      </c>
      <c r="K29" s="230" t="s">
        <v>370</v>
      </c>
      <c r="L29" s="225"/>
      <c r="M29" s="225"/>
      <c r="N29" s="231" t="s">
        <v>334</v>
      </c>
      <c r="O29" t="b">
        <f t="shared" si="6"/>
        <v>0</v>
      </c>
      <c r="P29" t="s">
        <v>343</v>
      </c>
      <c r="R29" t="s">
        <v>336</v>
      </c>
      <c r="S29" t="b">
        <f t="shared" si="8"/>
        <v>1</v>
      </c>
    </row>
    <row r="30" spans="1:19" ht="13.5" customHeight="1">
      <c r="A30" t="str">
        <f t="shared" si="0"/>
        <v>≠20х1500х</v>
      </c>
      <c r="B30" s="226" t="str">
        <f t="shared" si="2"/>
        <v>АМГ6БАТП</v>
      </c>
      <c r="C30" s="227" t="s">
        <v>5</v>
      </c>
      <c r="D30" s="228">
        <f t="shared" si="3"/>
        <v>20</v>
      </c>
      <c r="E30" s="227" t="str">
        <f t="shared" si="4"/>
        <v>1500×4000</v>
      </c>
      <c r="F30" s="222">
        <f t="shared" si="5"/>
        <v>8</v>
      </c>
      <c r="G30" s="232">
        <v>20</v>
      </c>
      <c r="H30" s="232">
        <v>1500</v>
      </c>
      <c r="I30" s="232">
        <v>4000</v>
      </c>
      <c r="J30">
        <f t="shared" si="1"/>
        <v>12</v>
      </c>
      <c r="K30" s="230" t="s">
        <v>371</v>
      </c>
      <c r="L30" s="225"/>
      <c r="M30" s="225"/>
      <c r="N30" s="231" t="s">
        <v>347</v>
      </c>
      <c r="O30" t="b">
        <f t="shared" si="6"/>
        <v>1</v>
      </c>
      <c r="P30" t="s">
        <v>339</v>
      </c>
      <c r="Q30" t="s">
        <v>340</v>
      </c>
      <c r="R30" t="s">
        <v>336</v>
      </c>
      <c r="S30" t="b">
        <f t="shared" si="8"/>
        <v>0</v>
      </c>
    </row>
    <row r="31" spans="1:19" ht="13.5" customHeight="1">
      <c r="A31" t="str">
        <f t="shared" si="0"/>
        <v>≠22х1200х</v>
      </c>
      <c r="B31" s="226" t="str">
        <f t="shared" si="2"/>
        <v>АМГ6БАТП</v>
      </c>
      <c r="C31" s="227" t="s">
        <v>5</v>
      </c>
      <c r="D31" s="228">
        <f t="shared" si="3"/>
        <v>22</v>
      </c>
      <c r="E31" s="227" t="str">
        <f t="shared" si="4"/>
        <v>1200×3000</v>
      </c>
      <c r="F31" s="222">
        <f t="shared" si="5"/>
        <v>8</v>
      </c>
      <c r="G31" s="232">
        <v>22</v>
      </c>
      <c r="H31" s="232">
        <v>1200</v>
      </c>
      <c r="I31" s="232">
        <v>3000</v>
      </c>
      <c r="J31">
        <f t="shared" si="1"/>
        <v>12</v>
      </c>
      <c r="K31" s="230" t="s">
        <v>372</v>
      </c>
      <c r="L31" s="225"/>
      <c r="M31" s="225"/>
      <c r="N31" t="s">
        <v>334</v>
      </c>
      <c r="O31" t="b">
        <f t="shared" si="6"/>
        <v>0</v>
      </c>
      <c r="P31" t="s">
        <v>339</v>
      </c>
      <c r="Q31" t="s">
        <v>340</v>
      </c>
      <c r="R31" t="s">
        <v>336</v>
      </c>
      <c r="S31" t="b">
        <f t="shared" si="8"/>
        <v>0</v>
      </c>
    </row>
    <row r="32" spans="1:19" ht="13.5" customHeight="1">
      <c r="A32" t="str">
        <f t="shared" si="0"/>
        <v>≠22х1200х</v>
      </c>
      <c r="B32" s="226" t="str">
        <f t="shared" si="2"/>
        <v>АМГ6АТП</v>
      </c>
      <c r="C32" s="227" t="s">
        <v>5</v>
      </c>
      <c r="D32" s="228">
        <f t="shared" si="3"/>
        <v>22</v>
      </c>
      <c r="E32" s="227" t="str">
        <f t="shared" si="4"/>
        <v>1200×3000</v>
      </c>
      <c r="F32" s="222">
        <f t="shared" si="5"/>
        <v>7</v>
      </c>
      <c r="G32" s="232">
        <v>22</v>
      </c>
      <c r="H32" s="232">
        <v>1200</v>
      </c>
      <c r="I32" s="232">
        <v>3000</v>
      </c>
      <c r="J32">
        <f t="shared" si="1"/>
        <v>12</v>
      </c>
      <c r="K32" s="230" t="s">
        <v>372</v>
      </c>
      <c r="L32" s="225"/>
      <c r="M32" s="225"/>
      <c r="N32" t="s">
        <v>334</v>
      </c>
      <c r="O32" t="b">
        <f t="shared" si="6"/>
        <v>0</v>
      </c>
      <c r="P32" t="s">
        <v>343</v>
      </c>
      <c r="R32" t="s">
        <v>336</v>
      </c>
      <c r="S32" t="b">
        <f t="shared" si="8"/>
        <v>0</v>
      </c>
    </row>
    <row r="33" spans="1:19" ht="13.5" customHeight="1">
      <c r="A33" t="str">
        <f t="shared" si="0"/>
        <v>≠22х1500х</v>
      </c>
      <c r="B33" s="226" t="str">
        <f t="shared" si="2"/>
        <v>АМГ6БАТП</v>
      </c>
      <c r="C33" s="227" t="s">
        <v>5</v>
      </c>
      <c r="D33" s="228">
        <f t="shared" si="3"/>
        <v>22</v>
      </c>
      <c r="E33" s="227" t="str">
        <f t="shared" si="4"/>
        <v>1500×3000</v>
      </c>
      <c r="F33" s="222">
        <f t="shared" si="5"/>
        <v>8</v>
      </c>
      <c r="G33" s="232">
        <v>22</v>
      </c>
      <c r="H33" s="232">
        <v>1500</v>
      </c>
      <c r="I33" s="232">
        <v>3000</v>
      </c>
      <c r="J33">
        <f t="shared" si="1"/>
        <v>12</v>
      </c>
      <c r="K33" s="230" t="s">
        <v>373</v>
      </c>
      <c r="L33" s="225"/>
      <c r="M33" s="225"/>
      <c r="N33" s="231" t="s">
        <v>334</v>
      </c>
      <c r="O33" t="b">
        <f t="shared" si="6"/>
        <v>0</v>
      </c>
      <c r="P33" t="s">
        <v>339</v>
      </c>
      <c r="Q33" t="s">
        <v>340</v>
      </c>
      <c r="R33" t="s">
        <v>336</v>
      </c>
      <c r="S33" t="b">
        <f t="shared" si="8"/>
        <v>1</v>
      </c>
    </row>
    <row r="34" spans="1:19" ht="13.5" customHeight="1">
      <c r="A34" t="str">
        <f t="shared" si="0"/>
        <v>≠22х1500х</v>
      </c>
      <c r="B34" s="226" t="str">
        <f t="shared" si="2"/>
        <v>АМГ6АТП</v>
      </c>
      <c r="C34" s="227" t="s">
        <v>5</v>
      </c>
      <c r="D34" s="228">
        <f t="shared" si="3"/>
        <v>22</v>
      </c>
      <c r="E34" s="227" t="str">
        <f t="shared" si="4"/>
        <v>1500×3000</v>
      </c>
      <c r="F34" s="222">
        <f t="shared" si="5"/>
        <v>7</v>
      </c>
      <c r="G34" s="232">
        <v>22</v>
      </c>
      <c r="H34" s="232">
        <v>1500</v>
      </c>
      <c r="I34" s="232">
        <v>3000</v>
      </c>
      <c r="J34">
        <f t="shared" si="1"/>
        <v>12</v>
      </c>
      <c r="K34" s="230" t="s">
        <v>373</v>
      </c>
      <c r="L34" s="225"/>
      <c r="M34" s="225"/>
      <c r="N34" s="231" t="s">
        <v>334</v>
      </c>
      <c r="O34" t="b">
        <f t="shared" si="6"/>
        <v>1</v>
      </c>
      <c r="P34" t="s">
        <v>343</v>
      </c>
      <c r="R34" t="s">
        <v>336</v>
      </c>
      <c r="S34" t="e">
        <f>#REF!</f>
        <v>#REF!</v>
      </c>
    </row>
    <row r="35" spans="1:19" ht="13.5" customHeight="1">
      <c r="A35" t="str">
        <f t="shared" si="0"/>
        <v>≠25х1200х</v>
      </c>
      <c r="B35" s="226" t="str">
        <f t="shared" si="2"/>
        <v>АМГ6АТП</v>
      </c>
      <c r="C35" s="227" t="s">
        <v>5</v>
      </c>
      <c r="D35" s="228">
        <f t="shared" si="3"/>
        <v>25</v>
      </c>
      <c r="E35" s="227" t="str">
        <f t="shared" si="4"/>
        <v>1200×2000</v>
      </c>
      <c r="F35" s="222">
        <f t="shared" si="5"/>
        <v>7</v>
      </c>
      <c r="G35" s="232">
        <v>25</v>
      </c>
      <c r="H35" s="232">
        <v>1200</v>
      </c>
      <c r="I35" s="232">
        <v>2000</v>
      </c>
      <c r="J35">
        <f t="shared" si="1"/>
        <v>12</v>
      </c>
      <c r="K35" s="230" t="s">
        <v>374</v>
      </c>
      <c r="L35" s="225"/>
      <c r="M35" s="225"/>
      <c r="N35" s="231" t="s">
        <v>347</v>
      </c>
      <c r="O35" t="b">
        <f t="shared" si="6"/>
        <v>0</v>
      </c>
      <c r="P35" t="s">
        <v>343</v>
      </c>
      <c r="R35" t="s">
        <v>336</v>
      </c>
      <c r="S35" t="e">
        <f>#REF!</f>
        <v>#REF!</v>
      </c>
    </row>
    <row r="36" spans="1:19" ht="13.5" customHeight="1">
      <c r="A36" t="str">
        <f t="shared" si="0"/>
        <v>≠25х1200х</v>
      </c>
      <c r="B36" s="226" t="str">
        <f t="shared" si="2"/>
        <v>АМГ6БАТП</v>
      </c>
      <c r="C36" s="227" t="s">
        <v>5</v>
      </c>
      <c r="D36" s="228">
        <f t="shared" si="3"/>
        <v>25</v>
      </c>
      <c r="E36" s="227" t="str">
        <f t="shared" si="4"/>
        <v>1200×3000</v>
      </c>
      <c r="F36" s="222">
        <f t="shared" si="5"/>
        <v>8</v>
      </c>
      <c r="G36" s="232">
        <v>25</v>
      </c>
      <c r="H36" s="232">
        <v>1200</v>
      </c>
      <c r="I36" s="232">
        <v>3000</v>
      </c>
      <c r="J36">
        <f t="shared" si="1"/>
        <v>12</v>
      </c>
      <c r="K36" s="230" t="s">
        <v>375</v>
      </c>
      <c r="L36" s="225"/>
      <c r="M36" s="225"/>
      <c r="N36" t="s">
        <v>334</v>
      </c>
      <c r="O36" t="b">
        <f t="shared" si="6"/>
        <v>0</v>
      </c>
      <c r="P36" t="s">
        <v>339</v>
      </c>
      <c r="Q36" t="s">
        <v>340</v>
      </c>
      <c r="R36" t="s">
        <v>336</v>
      </c>
      <c r="S36" t="b">
        <f t="shared" ref="S36:S41" si="9">O37</f>
        <v>0</v>
      </c>
    </row>
    <row r="37" spans="1:19" ht="15" customHeight="1">
      <c r="A37" t="str">
        <f t="shared" si="0"/>
        <v>≠25х1200х</v>
      </c>
      <c r="B37" s="226" t="str">
        <f t="shared" si="2"/>
        <v>АМГ6АТП</v>
      </c>
      <c r="C37" s="227" t="s">
        <v>5</v>
      </c>
      <c r="D37" s="228">
        <f t="shared" si="3"/>
        <v>25</v>
      </c>
      <c r="E37" s="227" t="str">
        <f t="shared" si="4"/>
        <v>1200×3000</v>
      </c>
      <c r="F37" s="222">
        <f t="shared" si="5"/>
        <v>7</v>
      </c>
      <c r="G37" s="232">
        <v>25</v>
      </c>
      <c r="H37" s="232">
        <v>1200</v>
      </c>
      <c r="I37" s="232">
        <v>3000</v>
      </c>
      <c r="J37">
        <f t="shared" si="1"/>
        <v>12</v>
      </c>
      <c r="K37" s="230" t="s">
        <v>375</v>
      </c>
      <c r="L37" s="225"/>
      <c r="M37" s="225"/>
      <c r="N37" t="s">
        <v>334</v>
      </c>
      <c r="O37" t="b">
        <f t="shared" si="6"/>
        <v>0</v>
      </c>
      <c r="P37" t="s">
        <v>343</v>
      </c>
      <c r="R37" t="s">
        <v>336</v>
      </c>
      <c r="S37" t="b">
        <f t="shared" si="9"/>
        <v>0</v>
      </c>
    </row>
    <row r="38" spans="1:19" ht="15" customHeight="1">
      <c r="A38" s="217" t="str">
        <f t="shared" si="0"/>
        <v>≠25х1500х</v>
      </c>
      <c r="B38" s="226" t="str">
        <f t="shared" si="2"/>
        <v>АМГ6БАТП</v>
      </c>
      <c r="C38" s="227" t="s">
        <v>5</v>
      </c>
      <c r="D38" s="228">
        <f t="shared" si="3"/>
        <v>25</v>
      </c>
      <c r="E38" s="227" t="str">
        <f t="shared" si="4"/>
        <v>1500×3000</v>
      </c>
      <c r="F38" s="237">
        <f t="shared" si="5"/>
        <v>8</v>
      </c>
      <c r="G38" s="238">
        <v>25</v>
      </c>
      <c r="H38" s="238">
        <v>1500</v>
      </c>
      <c r="I38" s="238">
        <v>3000</v>
      </c>
      <c r="J38">
        <f t="shared" si="1"/>
        <v>12</v>
      </c>
      <c r="K38" s="239" t="s">
        <v>376</v>
      </c>
      <c r="L38" s="240"/>
      <c r="M38" s="240"/>
      <c r="N38" s="217" t="s">
        <v>334</v>
      </c>
      <c r="O38" s="217" t="b">
        <f t="shared" ref="O38:O69" si="10">EXACT(B38,B39)</f>
        <v>0</v>
      </c>
      <c r="P38" s="217" t="s">
        <v>339</v>
      </c>
      <c r="Q38" t="s">
        <v>340</v>
      </c>
      <c r="R38" t="s">
        <v>336</v>
      </c>
      <c r="S38" t="b">
        <f t="shared" si="9"/>
        <v>0</v>
      </c>
    </row>
    <row r="39" spans="1:19" ht="15" customHeight="1">
      <c r="A39" s="217" t="str">
        <f t="shared" si="0"/>
        <v>≠25х1500х</v>
      </c>
      <c r="B39" s="226" t="str">
        <f t="shared" si="2"/>
        <v>АМГ6АТП</v>
      </c>
      <c r="C39" s="227" t="s">
        <v>5</v>
      </c>
      <c r="D39" s="228">
        <f t="shared" si="3"/>
        <v>25</v>
      </c>
      <c r="E39" s="227" t="str">
        <f t="shared" si="4"/>
        <v>1500×3000</v>
      </c>
      <c r="F39" s="237">
        <f t="shared" si="5"/>
        <v>7</v>
      </c>
      <c r="G39" s="238">
        <v>25</v>
      </c>
      <c r="H39" s="238">
        <v>1500</v>
      </c>
      <c r="I39" s="238">
        <v>3000</v>
      </c>
      <c r="J39">
        <f t="shared" si="1"/>
        <v>12</v>
      </c>
      <c r="K39" s="239" t="s">
        <v>376</v>
      </c>
      <c r="L39" s="240"/>
      <c r="M39" s="240"/>
      <c r="N39" s="217" t="s">
        <v>334</v>
      </c>
      <c r="O39" s="217" t="b">
        <f t="shared" si="10"/>
        <v>0</v>
      </c>
      <c r="P39" s="217" t="s">
        <v>343</v>
      </c>
      <c r="R39" t="s">
        <v>336</v>
      </c>
      <c r="S39" t="b">
        <f t="shared" si="9"/>
        <v>0</v>
      </c>
    </row>
    <row r="40" spans="1:19" ht="15" customHeight="1">
      <c r="A40" s="217" t="str">
        <f t="shared" si="0"/>
        <v>≠25х2000х</v>
      </c>
      <c r="B40" s="226" t="str">
        <f t="shared" si="2"/>
        <v>АМГ6БАТП</v>
      </c>
      <c r="C40" s="227" t="s">
        <v>5</v>
      </c>
      <c r="D40" s="228">
        <f t="shared" si="3"/>
        <v>25</v>
      </c>
      <c r="E40" s="227" t="str">
        <f t="shared" si="4"/>
        <v>2000×3500</v>
      </c>
      <c r="F40" s="237">
        <f t="shared" si="5"/>
        <v>8</v>
      </c>
      <c r="G40" s="238">
        <v>25</v>
      </c>
      <c r="H40" s="238">
        <v>2000</v>
      </c>
      <c r="I40" s="238">
        <v>3500</v>
      </c>
      <c r="J40">
        <f t="shared" si="1"/>
        <v>12</v>
      </c>
      <c r="K40" s="239" t="s">
        <v>377</v>
      </c>
      <c r="L40" s="240"/>
      <c r="M40" s="240"/>
      <c r="N40" s="217" t="s">
        <v>347</v>
      </c>
      <c r="O40" s="217" t="b">
        <f t="shared" si="10"/>
        <v>0</v>
      </c>
      <c r="P40" s="217" t="s">
        <v>339</v>
      </c>
      <c r="Q40" t="s">
        <v>340</v>
      </c>
      <c r="R40" t="s">
        <v>336</v>
      </c>
      <c r="S40" t="b">
        <f t="shared" si="9"/>
        <v>0</v>
      </c>
    </row>
    <row r="41" spans="1:19" ht="15" customHeight="1">
      <c r="A41" s="217" t="str">
        <f t="shared" si="0"/>
        <v>≠25х2000х</v>
      </c>
      <c r="B41" s="226" t="str">
        <f t="shared" si="2"/>
        <v>АМГ6АТП</v>
      </c>
      <c r="C41" s="227" t="s">
        <v>5</v>
      </c>
      <c r="D41" s="228">
        <f t="shared" si="3"/>
        <v>25</v>
      </c>
      <c r="E41" s="227" t="str">
        <f t="shared" si="4"/>
        <v>2000×3500</v>
      </c>
      <c r="F41" s="237">
        <f t="shared" si="5"/>
        <v>7</v>
      </c>
      <c r="G41" s="238">
        <v>25</v>
      </c>
      <c r="H41" s="238">
        <v>2000</v>
      </c>
      <c r="I41" s="238">
        <v>3500</v>
      </c>
      <c r="J41">
        <f t="shared" si="1"/>
        <v>12</v>
      </c>
      <c r="K41" s="239" t="s">
        <v>377</v>
      </c>
      <c r="L41" s="240"/>
      <c r="M41" s="240"/>
      <c r="N41" s="217" t="s">
        <v>347</v>
      </c>
      <c r="O41" s="217" t="b">
        <f t="shared" si="10"/>
        <v>0</v>
      </c>
      <c r="P41" s="217" t="s">
        <v>343</v>
      </c>
      <c r="R41" t="s">
        <v>336</v>
      </c>
      <c r="S41" t="b">
        <f t="shared" si="9"/>
        <v>0</v>
      </c>
    </row>
    <row r="42" spans="1:19" ht="15" customHeight="1">
      <c r="A42" s="217" t="str">
        <f t="shared" si="0"/>
        <v>≠25х1200х</v>
      </c>
      <c r="B42" s="226" t="str">
        <f t="shared" si="2"/>
        <v>АМГ6БАТП</v>
      </c>
      <c r="C42" s="227" t="s">
        <v>5</v>
      </c>
      <c r="D42" s="228">
        <f t="shared" si="3"/>
        <v>25</v>
      </c>
      <c r="E42" s="227" t="str">
        <f t="shared" si="4"/>
        <v>1200×4000</v>
      </c>
      <c r="F42" s="237">
        <f t="shared" si="5"/>
        <v>8</v>
      </c>
      <c r="G42" s="238">
        <v>25</v>
      </c>
      <c r="H42" s="238">
        <v>1200</v>
      </c>
      <c r="I42" s="238">
        <v>4000</v>
      </c>
      <c r="J42">
        <f t="shared" si="1"/>
        <v>12</v>
      </c>
      <c r="K42" s="239" t="s">
        <v>378</v>
      </c>
      <c r="L42" s="240"/>
      <c r="M42" s="240"/>
      <c r="N42" s="217" t="s">
        <v>347</v>
      </c>
      <c r="O42" s="217" t="b">
        <f t="shared" si="10"/>
        <v>0</v>
      </c>
      <c r="P42" s="217" t="s">
        <v>339</v>
      </c>
      <c r="Q42" t="s">
        <v>340</v>
      </c>
      <c r="R42" t="s">
        <v>336</v>
      </c>
      <c r="S42" t="e">
        <f>#REF!</f>
        <v>#REF!</v>
      </c>
    </row>
    <row r="43" spans="1:19" ht="15" customHeight="1">
      <c r="A43" s="217" t="str">
        <f t="shared" si="0"/>
        <v>≠25х1200х</v>
      </c>
      <c r="B43" s="226" t="str">
        <f t="shared" si="2"/>
        <v>АМГ6АТП</v>
      </c>
      <c r="C43" s="227" t="s">
        <v>5</v>
      </c>
      <c r="D43" s="228">
        <f t="shared" si="3"/>
        <v>25</v>
      </c>
      <c r="E43" s="227" t="str">
        <f t="shared" si="4"/>
        <v>1200×4000</v>
      </c>
      <c r="F43" s="237">
        <f t="shared" si="5"/>
        <v>7</v>
      </c>
      <c r="G43" s="238">
        <v>25</v>
      </c>
      <c r="H43" s="238">
        <v>1200</v>
      </c>
      <c r="I43" s="238">
        <v>4000</v>
      </c>
      <c r="J43">
        <f t="shared" si="1"/>
        <v>12</v>
      </c>
      <c r="K43" s="239" t="s">
        <v>379</v>
      </c>
      <c r="L43" s="240"/>
      <c r="M43" s="240"/>
      <c r="N43" s="217" t="s">
        <v>347</v>
      </c>
      <c r="O43" s="217" t="b">
        <f t="shared" si="10"/>
        <v>0</v>
      </c>
      <c r="P43" s="217" t="s">
        <v>343</v>
      </c>
      <c r="R43" t="s">
        <v>336</v>
      </c>
      <c r="S43" t="b">
        <f>O44</f>
        <v>0</v>
      </c>
    </row>
    <row r="44" spans="1:19" ht="15" customHeight="1">
      <c r="A44" s="217" t="str">
        <f t="shared" si="0"/>
        <v>≠25х1500х</v>
      </c>
      <c r="B44" s="226" t="str">
        <f t="shared" si="2"/>
        <v>АМГ6</v>
      </c>
      <c r="C44" s="227" t="s">
        <v>5</v>
      </c>
      <c r="D44" s="228">
        <f t="shared" si="3"/>
        <v>25</v>
      </c>
      <c r="E44" s="227" t="str">
        <f t="shared" si="4"/>
        <v>1500×4000</v>
      </c>
      <c r="F44" s="237">
        <f t="shared" si="5"/>
        <v>4</v>
      </c>
      <c r="G44" s="238">
        <v>25</v>
      </c>
      <c r="H44" s="238">
        <v>1500</v>
      </c>
      <c r="I44" s="238">
        <v>4000</v>
      </c>
      <c r="J44">
        <f t="shared" si="1"/>
        <v>12</v>
      </c>
      <c r="K44" s="239" t="s">
        <v>380</v>
      </c>
      <c r="L44" s="240"/>
      <c r="M44" s="240"/>
      <c r="N44" s="217" t="s">
        <v>347</v>
      </c>
      <c r="O44" s="217" t="b">
        <f t="shared" si="10"/>
        <v>0</v>
      </c>
      <c r="P44" s="217" t="s">
        <v>381</v>
      </c>
      <c r="R44" t="s">
        <v>336</v>
      </c>
      <c r="S44" t="b">
        <f>O45</f>
        <v>0</v>
      </c>
    </row>
    <row r="45" spans="1:19" ht="15" customHeight="1">
      <c r="A45" s="217" t="str">
        <f t="shared" si="0"/>
        <v>≠28х1500х</v>
      </c>
      <c r="B45" s="226" t="str">
        <f t="shared" si="2"/>
        <v>АМГ6АТП</v>
      </c>
      <c r="C45" s="227" t="s">
        <v>5</v>
      </c>
      <c r="D45" s="228">
        <f t="shared" si="3"/>
        <v>28</v>
      </c>
      <c r="E45" s="227" t="str">
        <f t="shared" si="4"/>
        <v>1500×3000</v>
      </c>
      <c r="F45" s="237">
        <f t="shared" si="5"/>
        <v>7</v>
      </c>
      <c r="G45" s="238">
        <v>28</v>
      </c>
      <c r="H45" s="238">
        <v>1500</v>
      </c>
      <c r="I45" s="238">
        <v>3000</v>
      </c>
      <c r="J45">
        <f t="shared" si="1"/>
        <v>12</v>
      </c>
      <c r="K45" s="239" t="s">
        <v>382</v>
      </c>
      <c r="L45" s="240"/>
      <c r="M45" s="240"/>
      <c r="N45" s="217" t="s">
        <v>334</v>
      </c>
      <c r="O45" s="217" t="b">
        <f t="shared" si="10"/>
        <v>0</v>
      </c>
      <c r="P45" s="217" t="s">
        <v>343</v>
      </c>
      <c r="R45" t="s">
        <v>336</v>
      </c>
      <c r="S45" t="e">
        <f>#REF!</f>
        <v>#REF!</v>
      </c>
    </row>
    <row r="46" spans="1:19" ht="15" customHeight="1">
      <c r="A46" s="217" t="str">
        <f t="shared" si="0"/>
        <v>≠30х1200х</v>
      </c>
      <c r="B46" s="226" t="str">
        <f t="shared" si="2"/>
        <v>АМГ6БАТП</v>
      </c>
      <c r="C46" s="227" t="s">
        <v>5</v>
      </c>
      <c r="D46" s="228">
        <f t="shared" si="3"/>
        <v>30</v>
      </c>
      <c r="E46" s="227" t="str">
        <f t="shared" si="4"/>
        <v>1200×3000</v>
      </c>
      <c r="F46" s="237">
        <f t="shared" si="5"/>
        <v>8</v>
      </c>
      <c r="G46" s="238">
        <v>30</v>
      </c>
      <c r="H46" s="238">
        <v>1200</v>
      </c>
      <c r="I46" s="238">
        <v>3000</v>
      </c>
      <c r="J46">
        <f t="shared" si="1"/>
        <v>12</v>
      </c>
      <c r="K46" s="239" t="s">
        <v>383</v>
      </c>
      <c r="L46" s="240"/>
      <c r="M46" s="240"/>
      <c r="N46" s="217" t="s">
        <v>334</v>
      </c>
      <c r="O46" s="217" t="b">
        <f t="shared" si="10"/>
        <v>0</v>
      </c>
      <c r="P46" s="217" t="s">
        <v>339</v>
      </c>
      <c r="Q46" t="s">
        <v>340</v>
      </c>
      <c r="R46" t="s">
        <v>336</v>
      </c>
      <c r="S46" t="b">
        <f t="shared" ref="S46:S64" si="11">O47</f>
        <v>0</v>
      </c>
    </row>
    <row r="47" spans="1:19" ht="15" customHeight="1">
      <c r="A47" s="217" t="str">
        <f t="shared" si="0"/>
        <v>≠30х1200х</v>
      </c>
      <c r="B47" s="226" t="str">
        <f t="shared" si="2"/>
        <v>АМГ6АТП</v>
      </c>
      <c r="C47" s="227" t="s">
        <v>5</v>
      </c>
      <c r="D47" s="228">
        <f t="shared" si="3"/>
        <v>30</v>
      </c>
      <c r="E47" s="227" t="str">
        <f t="shared" si="4"/>
        <v>1200×3000</v>
      </c>
      <c r="F47" s="237">
        <f t="shared" si="5"/>
        <v>7</v>
      </c>
      <c r="G47" s="238">
        <v>30</v>
      </c>
      <c r="H47" s="238">
        <v>1200</v>
      </c>
      <c r="I47" s="238">
        <v>3000</v>
      </c>
      <c r="J47">
        <f t="shared" si="1"/>
        <v>12</v>
      </c>
      <c r="K47" s="239" t="s">
        <v>383</v>
      </c>
      <c r="L47" s="240"/>
      <c r="M47" s="240"/>
      <c r="N47" s="217" t="s">
        <v>334</v>
      </c>
      <c r="O47" s="217" t="b">
        <f t="shared" si="10"/>
        <v>0</v>
      </c>
      <c r="P47" s="217" t="s">
        <v>343</v>
      </c>
      <c r="R47" t="s">
        <v>336</v>
      </c>
      <c r="S47" t="b">
        <f t="shared" si="11"/>
        <v>0</v>
      </c>
    </row>
    <row r="48" spans="1:19" ht="15" customHeight="1">
      <c r="A48" s="217" t="str">
        <f t="shared" si="0"/>
        <v>≠30х1500х</v>
      </c>
      <c r="B48" s="226" t="str">
        <f t="shared" si="2"/>
        <v>АМГ6БАТП</v>
      </c>
      <c r="C48" s="227" t="s">
        <v>5</v>
      </c>
      <c r="D48" s="228">
        <f t="shared" si="3"/>
        <v>30</v>
      </c>
      <c r="E48" s="227" t="str">
        <f t="shared" si="4"/>
        <v>1500×3000</v>
      </c>
      <c r="F48" s="237">
        <f t="shared" si="5"/>
        <v>8</v>
      </c>
      <c r="G48" s="238">
        <v>30</v>
      </c>
      <c r="H48" s="238">
        <v>1500</v>
      </c>
      <c r="I48" s="238">
        <v>3000</v>
      </c>
      <c r="J48">
        <f t="shared" si="1"/>
        <v>12</v>
      </c>
      <c r="K48" s="239" t="s">
        <v>384</v>
      </c>
      <c r="L48" s="240"/>
      <c r="M48" s="240"/>
      <c r="N48" s="217" t="s">
        <v>334</v>
      </c>
      <c r="O48" s="217" t="b">
        <f t="shared" si="10"/>
        <v>0</v>
      </c>
      <c r="P48" s="217" t="s">
        <v>339</v>
      </c>
      <c r="Q48" t="s">
        <v>340</v>
      </c>
      <c r="R48" t="s">
        <v>336</v>
      </c>
      <c r="S48" t="b">
        <f t="shared" si="11"/>
        <v>0</v>
      </c>
    </row>
    <row r="49" spans="1:19" ht="15" customHeight="1">
      <c r="A49" s="217" t="str">
        <f t="shared" si="0"/>
        <v>≠30х1500х</v>
      </c>
      <c r="B49" s="226" t="str">
        <f t="shared" si="2"/>
        <v>АМГ6АТП</v>
      </c>
      <c r="C49" s="227" t="s">
        <v>5</v>
      </c>
      <c r="D49" s="228">
        <f t="shared" si="3"/>
        <v>30</v>
      </c>
      <c r="E49" s="227" t="str">
        <f t="shared" si="4"/>
        <v>1500×3000</v>
      </c>
      <c r="F49" s="237">
        <f t="shared" si="5"/>
        <v>7</v>
      </c>
      <c r="G49" s="238">
        <v>30</v>
      </c>
      <c r="H49" s="238">
        <v>1500</v>
      </c>
      <c r="I49" s="238">
        <v>3000</v>
      </c>
      <c r="J49">
        <f t="shared" si="1"/>
        <v>12</v>
      </c>
      <c r="K49" s="239" t="s">
        <v>384</v>
      </c>
      <c r="L49" s="240"/>
      <c r="M49" s="240"/>
      <c r="N49" s="217" t="s">
        <v>334</v>
      </c>
      <c r="O49" s="217" t="b">
        <f t="shared" si="10"/>
        <v>0</v>
      </c>
      <c r="P49" s="217" t="s">
        <v>343</v>
      </c>
      <c r="R49" t="s">
        <v>336</v>
      </c>
      <c r="S49" t="b">
        <f t="shared" si="11"/>
        <v>0</v>
      </c>
    </row>
    <row r="50" spans="1:19" ht="15" customHeight="1">
      <c r="A50" s="217" t="str">
        <f t="shared" si="0"/>
        <v>≠30х1600х</v>
      </c>
      <c r="B50" s="226" t="str">
        <f t="shared" si="2"/>
        <v>АМГ6БАТП</v>
      </c>
      <c r="C50" s="227" t="s">
        <v>5</v>
      </c>
      <c r="D50" s="228">
        <f t="shared" si="3"/>
        <v>30</v>
      </c>
      <c r="E50" s="227" t="str">
        <f t="shared" si="4"/>
        <v>1600×3000</v>
      </c>
      <c r="F50" s="237">
        <f t="shared" si="5"/>
        <v>8</v>
      </c>
      <c r="G50" s="238">
        <v>30</v>
      </c>
      <c r="H50" s="238">
        <v>1600</v>
      </c>
      <c r="I50" s="238">
        <v>3000</v>
      </c>
      <c r="J50">
        <f t="shared" si="1"/>
        <v>12</v>
      </c>
      <c r="K50" s="239" t="s">
        <v>385</v>
      </c>
      <c r="L50" s="240"/>
      <c r="M50" s="240"/>
      <c r="N50" s="217" t="s">
        <v>347</v>
      </c>
      <c r="O50" s="217" t="b">
        <f t="shared" si="10"/>
        <v>0</v>
      </c>
      <c r="P50" s="217" t="s">
        <v>339</v>
      </c>
      <c r="Q50" t="s">
        <v>340</v>
      </c>
      <c r="R50" t="s">
        <v>336</v>
      </c>
      <c r="S50" t="b">
        <f t="shared" si="11"/>
        <v>0</v>
      </c>
    </row>
    <row r="51" spans="1:19" ht="15" customHeight="1">
      <c r="A51" s="217" t="str">
        <f t="shared" si="0"/>
        <v>≠30х1600х</v>
      </c>
      <c r="B51" s="226" t="str">
        <f t="shared" si="2"/>
        <v>АМГ6АТП</v>
      </c>
      <c r="C51" s="227" t="s">
        <v>5</v>
      </c>
      <c r="D51" s="228">
        <f t="shared" si="3"/>
        <v>30</v>
      </c>
      <c r="E51" s="227" t="str">
        <f t="shared" si="4"/>
        <v>1600×3000</v>
      </c>
      <c r="F51" s="237">
        <f t="shared" si="5"/>
        <v>7</v>
      </c>
      <c r="G51" s="238">
        <v>30</v>
      </c>
      <c r="H51" s="238">
        <v>1600</v>
      </c>
      <c r="I51" s="238">
        <v>3000</v>
      </c>
      <c r="J51">
        <f t="shared" si="1"/>
        <v>12</v>
      </c>
      <c r="K51" s="239" t="s">
        <v>385</v>
      </c>
      <c r="L51" s="240"/>
      <c r="M51" s="240"/>
      <c r="N51" s="217" t="s">
        <v>347</v>
      </c>
      <c r="O51" s="217" t="b">
        <f t="shared" si="10"/>
        <v>0</v>
      </c>
      <c r="P51" s="217" t="s">
        <v>343</v>
      </c>
      <c r="R51" t="s">
        <v>336</v>
      </c>
      <c r="S51" t="b">
        <f t="shared" si="11"/>
        <v>0</v>
      </c>
    </row>
    <row r="52" spans="1:19" ht="15" customHeight="1">
      <c r="A52" s="217" t="str">
        <f t="shared" si="0"/>
        <v>≠30х2000х</v>
      </c>
      <c r="B52" s="226" t="str">
        <f t="shared" si="2"/>
        <v>АМГ6БАТП</v>
      </c>
      <c r="C52" s="227" t="s">
        <v>5</v>
      </c>
      <c r="D52" s="228">
        <f t="shared" si="3"/>
        <v>30</v>
      </c>
      <c r="E52" s="227" t="str">
        <f t="shared" si="4"/>
        <v>2000×3500</v>
      </c>
      <c r="F52" s="237">
        <f t="shared" si="5"/>
        <v>8</v>
      </c>
      <c r="G52" s="238">
        <v>30</v>
      </c>
      <c r="H52" s="238">
        <v>2000</v>
      </c>
      <c r="I52" s="238">
        <v>3500</v>
      </c>
      <c r="J52">
        <f t="shared" si="1"/>
        <v>12</v>
      </c>
      <c r="K52" s="239" t="s">
        <v>386</v>
      </c>
      <c r="L52" s="240"/>
      <c r="M52" s="240"/>
      <c r="N52" s="217" t="s">
        <v>347</v>
      </c>
      <c r="O52" s="217" t="b">
        <f t="shared" si="10"/>
        <v>0</v>
      </c>
      <c r="P52" s="217" t="s">
        <v>339</v>
      </c>
      <c r="Q52" t="s">
        <v>340</v>
      </c>
      <c r="R52" t="s">
        <v>336</v>
      </c>
      <c r="S52" t="b">
        <f t="shared" si="11"/>
        <v>0</v>
      </c>
    </row>
    <row r="53" spans="1:19" ht="15" customHeight="1">
      <c r="A53" s="217" t="str">
        <f t="shared" si="0"/>
        <v>≠30х2000х</v>
      </c>
      <c r="B53" s="226" t="str">
        <f t="shared" si="2"/>
        <v>АМГ6АТП</v>
      </c>
      <c r="C53" s="227" t="s">
        <v>5</v>
      </c>
      <c r="D53" s="228">
        <f t="shared" si="3"/>
        <v>30</v>
      </c>
      <c r="E53" s="227" t="str">
        <f t="shared" si="4"/>
        <v>2000×3500</v>
      </c>
      <c r="F53" s="237">
        <f t="shared" si="5"/>
        <v>7</v>
      </c>
      <c r="G53" s="238">
        <v>30</v>
      </c>
      <c r="H53" s="238">
        <v>2000</v>
      </c>
      <c r="I53" s="238">
        <v>3500</v>
      </c>
      <c r="J53">
        <f t="shared" si="1"/>
        <v>12</v>
      </c>
      <c r="K53" s="239" t="s">
        <v>386</v>
      </c>
      <c r="L53" s="240"/>
      <c r="M53" s="240"/>
      <c r="N53" s="217" t="s">
        <v>347</v>
      </c>
      <c r="O53" s="217" t="b">
        <f t="shared" si="10"/>
        <v>0</v>
      </c>
      <c r="P53" s="217" t="s">
        <v>343</v>
      </c>
      <c r="R53" t="s">
        <v>336</v>
      </c>
      <c r="S53" t="b">
        <f t="shared" si="11"/>
        <v>0</v>
      </c>
    </row>
    <row r="54" spans="1:19" ht="15" customHeight="1">
      <c r="A54" s="217" t="str">
        <f t="shared" si="0"/>
        <v>≠30х1500х</v>
      </c>
      <c r="B54" s="226" t="str">
        <f t="shared" si="2"/>
        <v>АМГ6Б</v>
      </c>
      <c r="C54" s="227" t="s">
        <v>5</v>
      </c>
      <c r="D54" s="228">
        <f t="shared" si="3"/>
        <v>30</v>
      </c>
      <c r="E54" s="227" t="str">
        <f t="shared" si="4"/>
        <v>1500×4000</v>
      </c>
      <c r="F54" s="237">
        <f t="shared" si="5"/>
        <v>5</v>
      </c>
      <c r="G54" s="238">
        <v>30</v>
      </c>
      <c r="H54" s="238">
        <v>1500</v>
      </c>
      <c r="I54" s="238">
        <v>4000</v>
      </c>
      <c r="J54">
        <f t="shared" si="1"/>
        <v>12</v>
      </c>
      <c r="K54" s="239" t="s">
        <v>387</v>
      </c>
      <c r="L54" s="240"/>
      <c r="M54" s="240"/>
      <c r="N54" s="217" t="s">
        <v>347</v>
      </c>
      <c r="O54" s="217" t="b">
        <f t="shared" si="10"/>
        <v>0</v>
      </c>
      <c r="P54" s="240" t="s">
        <v>354</v>
      </c>
      <c r="Q54" t="s">
        <v>355</v>
      </c>
      <c r="R54" t="s">
        <v>336</v>
      </c>
      <c r="S54" t="b">
        <f t="shared" si="11"/>
        <v>0</v>
      </c>
    </row>
    <row r="55" spans="1:19" ht="15" customHeight="1">
      <c r="A55" s="217" t="str">
        <f t="shared" si="0"/>
        <v>≠32х1200х</v>
      </c>
      <c r="B55" s="226" t="str">
        <f t="shared" si="2"/>
        <v>АМГ6БАТП</v>
      </c>
      <c r="C55" s="227" t="s">
        <v>5</v>
      </c>
      <c r="D55" s="228">
        <f t="shared" si="3"/>
        <v>32</v>
      </c>
      <c r="E55" s="227" t="str">
        <f t="shared" si="4"/>
        <v>1200×3000</v>
      </c>
      <c r="F55" s="237">
        <f t="shared" si="5"/>
        <v>8</v>
      </c>
      <c r="G55" s="238">
        <v>32</v>
      </c>
      <c r="H55" s="238">
        <v>1200</v>
      </c>
      <c r="I55" s="238">
        <v>3000</v>
      </c>
      <c r="J55">
        <f t="shared" si="1"/>
        <v>12</v>
      </c>
      <c r="K55" s="239" t="s">
        <v>388</v>
      </c>
      <c r="L55" s="240"/>
      <c r="M55" s="240"/>
      <c r="N55" s="217" t="s">
        <v>334</v>
      </c>
      <c r="O55" s="217" t="b">
        <f t="shared" si="10"/>
        <v>0</v>
      </c>
      <c r="P55" s="217" t="s">
        <v>339</v>
      </c>
      <c r="Q55" t="s">
        <v>340</v>
      </c>
      <c r="R55" t="s">
        <v>336</v>
      </c>
      <c r="S55" t="b">
        <f t="shared" si="11"/>
        <v>1</v>
      </c>
    </row>
    <row r="56" spans="1:19" ht="15" customHeight="1">
      <c r="A56" s="217" t="str">
        <f t="shared" si="0"/>
        <v>≠32х1500х</v>
      </c>
      <c r="B56" s="226" t="str">
        <f t="shared" si="2"/>
        <v>АМГ6АТП</v>
      </c>
      <c r="C56" s="227" t="s">
        <v>5</v>
      </c>
      <c r="D56" s="228">
        <f t="shared" si="3"/>
        <v>32</v>
      </c>
      <c r="E56" s="227" t="str">
        <f t="shared" si="4"/>
        <v>1500×3000</v>
      </c>
      <c r="F56" s="237">
        <f t="shared" si="5"/>
        <v>7</v>
      </c>
      <c r="G56" s="238">
        <v>32</v>
      </c>
      <c r="H56" s="238">
        <v>1500</v>
      </c>
      <c r="I56" s="238">
        <v>3000</v>
      </c>
      <c r="J56">
        <f t="shared" si="1"/>
        <v>12</v>
      </c>
      <c r="K56" s="239" t="s">
        <v>389</v>
      </c>
      <c r="L56" s="240"/>
      <c r="M56" s="240"/>
      <c r="N56" s="217" t="s">
        <v>334</v>
      </c>
      <c r="O56" s="217" t="b">
        <f t="shared" si="10"/>
        <v>1</v>
      </c>
      <c r="P56" s="217" t="s">
        <v>343</v>
      </c>
      <c r="R56" t="s">
        <v>336</v>
      </c>
      <c r="S56" t="b">
        <f t="shared" si="11"/>
        <v>0</v>
      </c>
    </row>
    <row r="57" spans="1:19" ht="15" customHeight="1">
      <c r="A57" s="217" t="str">
        <f t="shared" si="0"/>
        <v>≠32х2000х</v>
      </c>
      <c r="B57" s="226" t="str">
        <f t="shared" si="2"/>
        <v>АМГ6АТП</v>
      </c>
      <c r="C57" s="227" t="s">
        <v>5</v>
      </c>
      <c r="D57" s="228">
        <f t="shared" si="3"/>
        <v>32</v>
      </c>
      <c r="E57" s="227" t="str">
        <f t="shared" si="4"/>
        <v>2000×3500</v>
      </c>
      <c r="F57" s="237">
        <f t="shared" si="5"/>
        <v>7</v>
      </c>
      <c r="G57" s="238">
        <v>32</v>
      </c>
      <c r="H57" s="238">
        <v>2000</v>
      </c>
      <c r="I57" s="238">
        <v>3500</v>
      </c>
      <c r="J57">
        <f t="shared" si="1"/>
        <v>12</v>
      </c>
      <c r="K57" s="239" t="s">
        <v>390</v>
      </c>
      <c r="L57" s="240"/>
      <c r="M57" s="240"/>
      <c r="N57" s="217" t="s">
        <v>347</v>
      </c>
      <c r="O57" s="217" t="b">
        <f t="shared" si="10"/>
        <v>0</v>
      </c>
      <c r="P57" s="217" t="s">
        <v>343</v>
      </c>
      <c r="R57" t="s">
        <v>336</v>
      </c>
      <c r="S57" t="b">
        <f t="shared" si="11"/>
        <v>0</v>
      </c>
    </row>
    <row r="58" spans="1:19" ht="15" customHeight="1">
      <c r="A58" s="217" t="str">
        <f t="shared" si="0"/>
        <v>≠34х1200х</v>
      </c>
      <c r="B58" s="226" t="str">
        <f t="shared" si="2"/>
        <v>АМГ6</v>
      </c>
      <c r="C58" s="227" t="s">
        <v>5</v>
      </c>
      <c r="D58" s="228">
        <f t="shared" si="3"/>
        <v>34</v>
      </c>
      <c r="E58" s="227" t="str">
        <f t="shared" si="4"/>
        <v>1200×3000</v>
      </c>
      <c r="F58" s="237">
        <f t="shared" si="5"/>
        <v>4</v>
      </c>
      <c r="G58" s="238">
        <v>34</v>
      </c>
      <c r="H58" s="238">
        <v>1200</v>
      </c>
      <c r="I58" s="238">
        <v>3000</v>
      </c>
      <c r="J58">
        <f t="shared" si="1"/>
        <v>12</v>
      </c>
      <c r="K58" s="239" t="s">
        <v>391</v>
      </c>
      <c r="L58" s="240"/>
      <c r="M58" s="240"/>
      <c r="N58" s="217" t="s">
        <v>334</v>
      </c>
      <c r="O58" s="217" t="b">
        <f t="shared" si="10"/>
        <v>0</v>
      </c>
      <c r="P58" s="217" t="s">
        <v>381</v>
      </c>
      <c r="R58" t="s">
        <v>336</v>
      </c>
      <c r="S58" t="b">
        <f t="shared" si="11"/>
        <v>0</v>
      </c>
    </row>
    <row r="59" spans="1:19" ht="15" customHeight="1">
      <c r="A59" s="217" t="str">
        <f t="shared" si="0"/>
        <v>≠35х1200х</v>
      </c>
      <c r="B59" s="226" t="str">
        <f t="shared" si="2"/>
        <v>АМГ6БАТП</v>
      </c>
      <c r="C59" s="227" t="s">
        <v>5</v>
      </c>
      <c r="D59" s="228">
        <f t="shared" si="3"/>
        <v>35</v>
      </c>
      <c r="E59" s="227" t="str">
        <f t="shared" si="4"/>
        <v>1200×3000</v>
      </c>
      <c r="F59" s="237">
        <f t="shared" si="5"/>
        <v>8</v>
      </c>
      <c r="G59" s="238">
        <v>35</v>
      </c>
      <c r="H59" s="238">
        <v>1200</v>
      </c>
      <c r="I59" s="238">
        <v>3000</v>
      </c>
      <c r="J59">
        <f t="shared" si="1"/>
        <v>12</v>
      </c>
      <c r="K59" s="239" t="s">
        <v>392</v>
      </c>
      <c r="L59" s="240"/>
      <c r="M59" s="240"/>
      <c r="N59" s="217" t="s">
        <v>334</v>
      </c>
      <c r="O59" s="217" t="b">
        <f t="shared" si="10"/>
        <v>0</v>
      </c>
      <c r="P59" s="217" t="s">
        <v>339</v>
      </c>
      <c r="Q59" t="s">
        <v>340</v>
      </c>
      <c r="R59" t="s">
        <v>336</v>
      </c>
      <c r="S59" t="b">
        <f t="shared" si="11"/>
        <v>0</v>
      </c>
    </row>
    <row r="60" spans="1:19" ht="15" customHeight="1">
      <c r="A60" s="217" t="str">
        <f t="shared" si="0"/>
        <v>≠35х1200х</v>
      </c>
      <c r="B60" s="226" t="str">
        <f t="shared" si="2"/>
        <v>АМГ6АТП</v>
      </c>
      <c r="C60" s="227" t="s">
        <v>5</v>
      </c>
      <c r="D60" s="228">
        <f t="shared" si="3"/>
        <v>35</v>
      </c>
      <c r="E60" s="227" t="str">
        <f t="shared" si="4"/>
        <v>1200×3000</v>
      </c>
      <c r="F60" s="237">
        <f t="shared" si="5"/>
        <v>7</v>
      </c>
      <c r="G60" s="238">
        <v>35</v>
      </c>
      <c r="H60" s="238">
        <v>1200</v>
      </c>
      <c r="I60" s="238">
        <v>3000</v>
      </c>
      <c r="J60">
        <f t="shared" si="1"/>
        <v>12</v>
      </c>
      <c r="K60" s="239" t="s">
        <v>392</v>
      </c>
      <c r="L60" s="240"/>
      <c r="M60" s="240"/>
      <c r="N60" s="217" t="s">
        <v>334</v>
      </c>
      <c r="O60" s="217" t="b">
        <f t="shared" si="10"/>
        <v>0</v>
      </c>
      <c r="P60" s="217" t="s">
        <v>343</v>
      </c>
      <c r="R60" t="s">
        <v>336</v>
      </c>
      <c r="S60" t="b">
        <f t="shared" si="11"/>
        <v>0</v>
      </c>
    </row>
    <row r="61" spans="1:19" ht="15" customHeight="1">
      <c r="A61" s="217" t="str">
        <f t="shared" si="0"/>
        <v>≠35х1500х</v>
      </c>
      <c r="B61" s="226" t="str">
        <f t="shared" si="2"/>
        <v>АМГ6БАТП</v>
      </c>
      <c r="C61" s="227" t="s">
        <v>5</v>
      </c>
      <c r="D61" s="228">
        <f t="shared" si="3"/>
        <v>35</v>
      </c>
      <c r="E61" s="227" t="str">
        <f t="shared" si="4"/>
        <v>1500×3000</v>
      </c>
      <c r="F61" s="237">
        <f t="shared" si="5"/>
        <v>8</v>
      </c>
      <c r="G61" s="238">
        <v>35</v>
      </c>
      <c r="H61" s="238">
        <v>1500</v>
      </c>
      <c r="I61" s="238">
        <v>3000</v>
      </c>
      <c r="J61">
        <f t="shared" si="1"/>
        <v>12</v>
      </c>
      <c r="K61" s="239" t="s">
        <v>393</v>
      </c>
      <c r="L61" s="240"/>
      <c r="M61" s="240"/>
      <c r="N61" s="217" t="s">
        <v>334</v>
      </c>
      <c r="O61" s="217" t="b">
        <f t="shared" si="10"/>
        <v>0</v>
      </c>
      <c r="P61" s="217" t="s">
        <v>339</v>
      </c>
      <c r="Q61" t="s">
        <v>340</v>
      </c>
      <c r="R61" t="s">
        <v>336</v>
      </c>
      <c r="S61" t="b">
        <f t="shared" si="11"/>
        <v>0</v>
      </c>
    </row>
    <row r="62" spans="1:19" ht="15" customHeight="1">
      <c r="A62" s="217" t="str">
        <f t="shared" si="0"/>
        <v>≠35х1500х</v>
      </c>
      <c r="B62" s="226" t="str">
        <f t="shared" si="2"/>
        <v>АМГ6АТП</v>
      </c>
      <c r="C62" s="227" t="s">
        <v>5</v>
      </c>
      <c r="D62" s="228">
        <f t="shared" si="3"/>
        <v>35</v>
      </c>
      <c r="E62" s="227" t="str">
        <f t="shared" si="4"/>
        <v>1500×3000</v>
      </c>
      <c r="F62" s="237">
        <f t="shared" si="5"/>
        <v>7</v>
      </c>
      <c r="G62" s="238">
        <v>35</v>
      </c>
      <c r="H62" s="238">
        <v>1500</v>
      </c>
      <c r="I62" s="238">
        <v>3000</v>
      </c>
      <c r="J62">
        <f t="shared" si="1"/>
        <v>12</v>
      </c>
      <c r="K62" s="239" t="s">
        <v>393</v>
      </c>
      <c r="L62" s="240"/>
      <c r="M62" s="240"/>
      <c r="N62" s="217" t="s">
        <v>334</v>
      </c>
      <c r="O62" s="217" t="b">
        <f t="shared" si="10"/>
        <v>0</v>
      </c>
      <c r="P62" s="217" t="s">
        <v>343</v>
      </c>
      <c r="R62" t="s">
        <v>336</v>
      </c>
      <c r="S62" t="b">
        <f t="shared" si="11"/>
        <v>0</v>
      </c>
    </row>
    <row r="63" spans="1:19" ht="15" customHeight="1">
      <c r="A63" t="str">
        <f t="shared" si="0"/>
        <v>≠35х2000х</v>
      </c>
      <c r="B63" s="226" t="str">
        <f t="shared" si="2"/>
        <v>АМГ6БАТП</v>
      </c>
      <c r="C63" s="227" t="s">
        <v>5</v>
      </c>
      <c r="D63" s="228">
        <f t="shared" si="3"/>
        <v>35</v>
      </c>
      <c r="E63" s="227" t="str">
        <f t="shared" si="4"/>
        <v>2000×3000</v>
      </c>
      <c r="F63" s="222">
        <f t="shared" si="5"/>
        <v>8</v>
      </c>
      <c r="G63" s="232">
        <v>35</v>
      </c>
      <c r="H63" s="232">
        <v>2000</v>
      </c>
      <c r="I63" s="232">
        <v>3000</v>
      </c>
      <c r="J63">
        <f t="shared" si="1"/>
        <v>12</v>
      </c>
      <c r="K63" s="230" t="s">
        <v>394</v>
      </c>
      <c r="L63" s="225"/>
      <c r="M63" s="225"/>
      <c r="N63" s="231" t="s">
        <v>347</v>
      </c>
      <c r="O63" t="b">
        <f t="shared" si="10"/>
        <v>0</v>
      </c>
      <c r="P63" t="s">
        <v>339</v>
      </c>
      <c r="Q63" t="s">
        <v>340</v>
      </c>
      <c r="R63" t="s">
        <v>336</v>
      </c>
      <c r="S63" t="b">
        <f t="shared" si="11"/>
        <v>0</v>
      </c>
    </row>
    <row r="64" spans="1:19" ht="15" customHeight="1">
      <c r="A64" t="str">
        <f t="shared" si="0"/>
        <v>≠35х2000х</v>
      </c>
      <c r="B64" s="226" t="str">
        <f t="shared" si="2"/>
        <v>АМГ6АТП</v>
      </c>
      <c r="C64" s="227" t="s">
        <v>5</v>
      </c>
      <c r="D64" s="228">
        <f t="shared" si="3"/>
        <v>35</v>
      </c>
      <c r="E64" s="227" t="str">
        <f t="shared" si="4"/>
        <v>2000×3000</v>
      </c>
      <c r="F64" s="222">
        <f t="shared" si="5"/>
        <v>7</v>
      </c>
      <c r="G64" s="232">
        <v>35</v>
      </c>
      <c r="H64" s="232">
        <v>2000</v>
      </c>
      <c r="I64" s="232">
        <v>3000</v>
      </c>
      <c r="J64">
        <f t="shared" si="1"/>
        <v>12</v>
      </c>
      <c r="K64" s="230" t="s">
        <v>394</v>
      </c>
      <c r="L64" s="225"/>
      <c r="M64" s="225"/>
      <c r="N64" s="231" t="s">
        <v>347</v>
      </c>
      <c r="O64" t="b">
        <f t="shared" si="10"/>
        <v>0</v>
      </c>
      <c r="P64" t="s">
        <v>343</v>
      </c>
      <c r="R64" t="s">
        <v>336</v>
      </c>
      <c r="S64" t="b">
        <f t="shared" si="11"/>
        <v>1</v>
      </c>
    </row>
    <row r="65" spans="1:19" ht="15" customHeight="1">
      <c r="A65" t="str">
        <f t="shared" ref="A65:A128" si="12">CONCATENATE("≠",G65,"х",H65,"х")</f>
        <v>≠35х2000х</v>
      </c>
      <c r="B65" s="226" t="str">
        <f t="shared" si="2"/>
        <v>АМГ6БАТП</v>
      </c>
      <c r="C65" s="227" t="s">
        <v>5</v>
      </c>
      <c r="D65" s="228">
        <f t="shared" si="3"/>
        <v>35</v>
      </c>
      <c r="E65" s="227" t="str">
        <f t="shared" si="4"/>
        <v>2000×3500</v>
      </c>
      <c r="F65" s="222">
        <f t="shared" si="5"/>
        <v>8</v>
      </c>
      <c r="G65" s="232">
        <v>35</v>
      </c>
      <c r="H65" s="232">
        <v>2000</v>
      </c>
      <c r="I65" s="232">
        <v>3500</v>
      </c>
      <c r="J65">
        <f t="shared" ref="J65:J128" si="13">LEN(K65)</f>
        <v>12</v>
      </c>
      <c r="K65" s="230" t="s">
        <v>395</v>
      </c>
      <c r="L65" s="225"/>
      <c r="M65" s="225"/>
      <c r="N65" s="231" t="s">
        <v>347</v>
      </c>
      <c r="O65" t="b">
        <f t="shared" si="10"/>
        <v>1</v>
      </c>
      <c r="P65" t="s">
        <v>339</v>
      </c>
      <c r="Q65" t="s">
        <v>340</v>
      </c>
      <c r="R65" t="s">
        <v>336</v>
      </c>
      <c r="S65" t="e">
        <f>#REF!</f>
        <v>#REF!</v>
      </c>
    </row>
    <row r="66" spans="1:19" ht="15" customHeight="1">
      <c r="A66" t="str">
        <f t="shared" si="12"/>
        <v>≠40х1200х</v>
      </c>
      <c r="B66" s="226" t="str">
        <f t="shared" ref="B66:B129" si="14">CONCATENATE(R66,Q66,P66)</f>
        <v>АМГ6БАТП</v>
      </c>
      <c r="C66" s="227" t="s">
        <v>5</v>
      </c>
      <c r="D66" s="228">
        <f t="shared" ref="D66:D129" si="15">G66</f>
        <v>40</v>
      </c>
      <c r="E66" s="227" t="str">
        <f t="shared" ref="E66:E129" si="16">CONCATENATE(H66,"×",I66)</f>
        <v>1200×3000</v>
      </c>
      <c r="F66" s="222">
        <f t="shared" si="5"/>
        <v>8</v>
      </c>
      <c r="G66" s="232">
        <v>40</v>
      </c>
      <c r="H66" s="232">
        <v>1200</v>
      </c>
      <c r="I66" s="232">
        <v>3000</v>
      </c>
      <c r="J66">
        <f t="shared" si="13"/>
        <v>12</v>
      </c>
      <c r="K66" s="230" t="s">
        <v>396</v>
      </c>
      <c r="L66" s="225"/>
      <c r="M66" s="225"/>
      <c r="N66" t="s">
        <v>334</v>
      </c>
      <c r="O66" t="b">
        <f t="shared" si="10"/>
        <v>0</v>
      </c>
      <c r="P66" t="s">
        <v>339</v>
      </c>
      <c r="Q66" t="s">
        <v>340</v>
      </c>
      <c r="R66" t="s">
        <v>336</v>
      </c>
      <c r="S66" t="b">
        <f t="shared" ref="S66:S72" si="17">O67</f>
        <v>0</v>
      </c>
    </row>
    <row r="67" spans="1:19" ht="15" customHeight="1">
      <c r="A67" t="str">
        <f t="shared" si="12"/>
        <v>≠40х1200х</v>
      </c>
      <c r="B67" s="226" t="str">
        <f t="shared" si="14"/>
        <v>АМГ6АТП</v>
      </c>
      <c r="C67" s="227" t="s">
        <v>5</v>
      </c>
      <c r="D67" s="228">
        <f t="shared" si="15"/>
        <v>40</v>
      </c>
      <c r="E67" s="227" t="str">
        <f t="shared" si="16"/>
        <v>1200×3000</v>
      </c>
      <c r="F67" s="222">
        <f t="shared" si="5"/>
        <v>7</v>
      </c>
      <c r="G67" s="232">
        <v>40</v>
      </c>
      <c r="H67" s="232">
        <v>1200</v>
      </c>
      <c r="I67" s="232">
        <v>3000</v>
      </c>
      <c r="J67">
        <f t="shared" si="13"/>
        <v>12</v>
      </c>
      <c r="K67" s="230" t="s">
        <v>396</v>
      </c>
      <c r="L67" s="225"/>
      <c r="M67" s="225"/>
      <c r="N67" t="s">
        <v>334</v>
      </c>
      <c r="O67" t="b">
        <f t="shared" si="10"/>
        <v>0</v>
      </c>
      <c r="P67" t="s">
        <v>343</v>
      </c>
      <c r="R67" t="s">
        <v>336</v>
      </c>
      <c r="S67" t="b">
        <f t="shared" si="17"/>
        <v>0</v>
      </c>
    </row>
    <row r="68" spans="1:19" ht="15" customHeight="1">
      <c r="A68" t="str">
        <f t="shared" si="12"/>
        <v>≠40х1500х</v>
      </c>
      <c r="B68" s="226" t="str">
        <f t="shared" si="14"/>
        <v>АМГ6БАТП</v>
      </c>
      <c r="C68" s="227" t="s">
        <v>5</v>
      </c>
      <c r="D68" s="228">
        <f t="shared" si="15"/>
        <v>40</v>
      </c>
      <c r="E68" s="227" t="str">
        <f t="shared" si="16"/>
        <v>1500×3000</v>
      </c>
      <c r="F68" s="222">
        <f t="shared" si="5"/>
        <v>8</v>
      </c>
      <c r="G68" s="232">
        <v>40</v>
      </c>
      <c r="H68" s="232">
        <v>1500</v>
      </c>
      <c r="I68" s="232">
        <v>3000</v>
      </c>
      <c r="J68">
        <f t="shared" si="13"/>
        <v>12</v>
      </c>
      <c r="K68" s="230" t="s">
        <v>397</v>
      </c>
      <c r="L68" s="225"/>
      <c r="M68" s="225"/>
      <c r="N68" s="231" t="s">
        <v>334</v>
      </c>
      <c r="O68" t="b">
        <f t="shared" si="10"/>
        <v>0</v>
      </c>
      <c r="P68" t="s">
        <v>339</v>
      </c>
      <c r="Q68" t="s">
        <v>340</v>
      </c>
      <c r="R68" t="s">
        <v>336</v>
      </c>
      <c r="S68" t="b">
        <f t="shared" si="17"/>
        <v>0</v>
      </c>
    </row>
    <row r="69" spans="1:19" ht="15" customHeight="1">
      <c r="A69" t="str">
        <f t="shared" si="12"/>
        <v>≠40х1500х</v>
      </c>
      <c r="B69" s="226" t="str">
        <f t="shared" si="14"/>
        <v>АМГ6АТП</v>
      </c>
      <c r="C69" s="227" t="s">
        <v>5</v>
      </c>
      <c r="D69" s="228">
        <f t="shared" si="15"/>
        <v>40</v>
      </c>
      <c r="E69" s="227" t="str">
        <f t="shared" si="16"/>
        <v>1500×3000</v>
      </c>
      <c r="F69" s="222">
        <f t="shared" si="5"/>
        <v>7</v>
      </c>
      <c r="G69" s="232">
        <v>40</v>
      </c>
      <c r="H69" s="232">
        <v>1500</v>
      </c>
      <c r="I69" s="232">
        <v>3000</v>
      </c>
      <c r="J69">
        <f t="shared" si="13"/>
        <v>12</v>
      </c>
      <c r="K69" s="230" t="s">
        <v>397</v>
      </c>
      <c r="L69" s="225"/>
      <c r="M69" s="225"/>
      <c r="N69" s="231" t="s">
        <v>334</v>
      </c>
      <c r="O69" t="b">
        <f t="shared" si="10"/>
        <v>0</v>
      </c>
      <c r="P69" t="s">
        <v>343</v>
      </c>
      <c r="R69" t="s">
        <v>336</v>
      </c>
      <c r="S69" t="b">
        <f t="shared" si="17"/>
        <v>1</v>
      </c>
    </row>
    <row r="70" spans="1:19" ht="15" customHeight="1">
      <c r="A70" t="str">
        <f t="shared" si="12"/>
        <v>≠40х2000х</v>
      </c>
      <c r="B70" s="226" t="str">
        <f t="shared" si="14"/>
        <v>АМГ6БАТП</v>
      </c>
      <c r="C70" s="227" t="s">
        <v>5</v>
      </c>
      <c r="D70" s="228">
        <f t="shared" si="15"/>
        <v>40</v>
      </c>
      <c r="E70" s="227" t="str">
        <f t="shared" si="16"/>
        <v>2000×3500</v>
      </c>
      <c r="F70" s="222">
        <f t="shared" ref="F70:F133" si="18">LEN(B70)</f>
        <v>8</v>
      </c>
      <c r="G70" s="232">
        <v>40</v>
      </c>
      <c r="H70" s="232">
        <v>2000</v>
      </c>
      <c r="I70" s="232">
        <v>3500</v>
      </c>
      <c r="J70">
        <f t="shared" si="13"/>
        <v>12</v>
      </c>
      <c r="K70" s="230" t="s">
        <v>398</v>
      </c>
      <c r="L70" s="225"/>
      <c r="M70" s="225"/>
      <c r="N70" s="231" t="s">
        <v>347</v>
      </c>
      <c r="O70" t="b">
        <f t="shared" ref="O70:O101" si="19">EXACT(B70,B71)</f>
        <v>1</v>
      </c>
      <c r="P70" t="s">
        <v>339</v>
      </c>
      <c r="Q70" t="s">
        <v>340</v>
      </c>
      <c r="R70" t="s">
        <v>336</v>
      </c>
      <c r="S70" t="b">
        <f t="shared" si="17"/>
        <v>0</v>
      </c>
    </row>
    <row r="71" spans="1:19" ht="15" customHeight="1">
      <c r="A71" t="str">
        <f t="shared" si="12"/>
        <v>≠40х1200х</v>
      </c>
      <c r="B71" s="226" t="str">
        <f t="shared" si="14"/>
        <v>АМГ6БАТП</v>
      </c>
      <c r="C71" s="227" t="s">
        <v>5</v>
      </c>
      <c r="D71" s="228">
        <f t="shared" si="15"/>
        <v>40</v>
      </c>
      <c r="E71" s="227" t="str">
        <f t="shared" si="16"/>
        <v>1200×4000</v>
      </c>
      <c r="F71" s="222">
        <f t="shared" si="18"/>
        <v>8</v>
      </c>
      <c r="G71" s="232">
        <v>40</v>
      </c>
      <c r="H71" s="232">
        <v>1200</v>
      </c>
      <c r="I71" s="232">
        <v>4000</v>
      </c>
      <c r="J71">
        <f t="shared" si="13"/>
        <v>12</v>
      </c>
      <c r="K71" s="230" t="s">
        <v>399</v>
      </c>
      <c r="L71" s="225"/>
      <c r="M71" s="225"/>
      <c r="N71" s="231" t="s">
        <v>347</v>
      </c>
      <c r="O71" t="b">
        <f t="shared" si="19"/>
        <v>0</v>
      </c>
      <c r="P71" t="s">
        <v>339</v>
      </c>
      <c r="Q71" t="s">
        <v>340</v>
      </c>
      <c r="R71" t="s">
        <v>336</v>
      </c>
      <c r="S71" t="b">
        <f t="shared" si="17"/>
        <v>0</v>
      </c>
    </row>
    <row r="72" spans="1:19" ht="15" customHeight="1">
      <c r="A72" t="str">
        <f t="shared" si="12"/>
        <v>≠40х1500х</v>
      </c>
      <c r="B72" s="226" t="str">
        <f t="shared" si="14"/>
        <v>АМГ6Б</v>
      </c>
      <c r="C72" s="227" t="s">
        <v>5</v>
      </c>
      <c r="D72" s="228">
        <f t="shared" si="15"/>
        <v>40</v>
      </c>
      <c r="E72" s="227" t="str">
        <f t="shared" si="16"/>
        <v>1500×4000</v>
      </c>
      <c r="F72" s="222">
        <f t="shared" si="18"/>
        <v>5</v>
      </c>
      <c r="G72" s="232">
        <v>40</v>
      </c>
      <c r="H72" s="232">
        <v>1500</v>
      </c>
      <c r="I72" s="232">
        <v>4000</v>
      </c>
      <c r="J72">
        <f t="shared" si="13"/>
        <v>12</v>
      </c>
      <c r="K72" s="230" t="s">
        <v>400</v>
      </c>
      <c r="L72" s="225"/>
      <c r="M72" s="225"/>
      <c r="N72" s="231" t="s">
        <v>347</v>
      </c>
      <c r="O72" t="b">
        <f t="shared" si="19"/>
        <v>0</v>
      </c>
      <c r="P72" s="225" t="s">
        <v>354</v>
      </c>
      <c r="Q72" t="s">
        <v>355</v>
      </c>
      <c r="R72" t="s">
        <v>336</v>
      </c>
      <c r="S72" t="b">
        <f t="shared" si="17"/>
        <v>0</v>
      </c>
    </row>
    <row r="73" spans="1:19" ht="15" customHeight="1">
      <c r="A73" t="str">
        <f t="shared" si="12"/>
        <v>≠40х2000х</v>
      </c>
      <c r="B73" s="226" t="str">
        <f t="shared" si="14"/>
        <v>АМГ6</v>
      </c>
      <c r="C73" s="227" t="s">
        <v>5</v>
      </c>
      <c r="D73" s="228">
        <f t="shared" si="15"/>
        <v>40</v>
      </c>
      <c r="E73" s="227" t="str">
        <f t="shared" si="16"/>
        <v>2000×4000</v>
      </c>
      <c r="F73" s="222">
        <f t="shared" si="18"/>
        <v>4</v>
      </c>
      <c r="G73" s="232">
        <v>40</v>
      </c>
      <c r="H73" s="232">
        <v>2000</v>
      </c>
      <c r="I73" s="232">
        <v>4000</v>
      </c>
      <c r="J73">
        <f t="shared" si="13"/>
        <v>12</v>
      </c>
      <c r="K73" s="230" t="s">
        <v>401</v>
      </c>
      <c r="L73" s="225"/>
      <c r="M73" s="225"/>
      <c r="N73" s="231" t="s">
        <v>347</v>
      </c>
      <c r="O73" t="b">
        <f t="shared" si="19"/>
        <v>0</v>
      </c>
      <c r="P73" t="s">
        <v>381</v>
      </c>
      <c r="R73" t="s">
        <v>336</v>
      </c>
      <c r="S73" t="e">
        <f>#REF!</f>
        <v>#REF!</v>
      </c>
    </row>
    <row r="74" spans="1:19" ht="15" customHeight="1">
      <c r="A74" t="str">
        <f t="shared" si="12"/>
        <v>≠45х1200х</v>
      </c>
      <c r="B74" s="226" t="str">
        <f t="shared" si="14"/>
        <v>АМГ6Б</v>
      </c>
      <c r="C74" s="227" t="s">
        <v>5</v>
      </c>
      <c r="D74" s="228">
        <f t="shared" si="15"/>
        <v>45</v>
      </c>
      <c r="E74" s="227" t="str">
        <f t="shared" si="16"/>
        <v>1200×2200</v>
      </c>
      <c r="F74" s="222">
        <f t="shared" si="18"/>
        <v>5</v>
      </c>
      <c r="G74" s="232">
        <v>45</v>
      </c>
      <c r="H74" s="232">
        <v>1200</v>
      </c>
      <c r="I74" s="232">
        <v>2200</v>
      </c>
      <c r="J74">
        <f t="shared" si="13"/>
        <v>12</v>
      </c>
      <c r="K74" s="230" t="s">
        <v>402</v>
      </c>
      <c r="L74" s="225"/>
      <c r="M74" s="225"/>
      <c r="N74" s="231" t="s">
        <v>347</v>
      </c>
      <c r="O74" t="b">
        <f t="shared" si="19"/>
        <v>0</v>
      </c>
      <c r="P74" s="225" t="s">
        <v>354</v>
      </c>
      <c r="Q74" t="s">
        <v>355</v>
      </c>
      <c r="R74" t="s">
        <v>336</v>
      </c>
      <c r="S74" t="b">
        <f t="shared" ref="S74:S79" si="20">O75</f>
        <v>0</v>
      </c>
    </row>
    <row r="75" spans="1:19" ht="15" customHeight="1">
      <c r="A75" t="str">
        <f t="shared" si="12"/>
        <v>≠45х1200х</v>
      </c>
      <c r="B75" s="226" t="str">
        <f t="shared" si="14"/>
        <v>АМГ6БАТП</v>
      </c>
      <c r="C75" s="227" t="s">
        <v>5</v>
      </c>
      <c r="D75" s="228">
        <f t="shared" si="15"/>
        <v>45</v>
      </c>
      <c r="E75" s="227" t="str">
        <f t="shared" si="16"/>
        <v>1200×3000</v>
      </c>
      <c r="F75" s="222">
        <f t="shared" si="18"/>
        <v>8</v>
      </c>
      <c r="G75" s="232">
        <v>45</v>
      </c>
      <c r="H75" s="232">
        <v>1200</v>
      </c>
      <c r="I75" s="232">
        <v>3000</v>
      </c>
      <c r="J75">
        <f t="shared" si="13"/>
        <v>12</v>
      </c>
      <c r="K75" s="230" t="s">
        <v>403</v>
      </c>
      <c r="L75" s="225"/>
      <c r="M75" s="225"/>
      <c r="N75" t="s">
        <v>334</v>
      </c>
      <c r="O75" t="b">
        <f t="shared" si="19"/>
        <v>0</v>
      </c>
      <c r="P75" t="s">
        <v>339</v>
      </c>
      <c r="Q75" t="s">
        <v>340</v>
      </c>
      <c r="R75" t="s">
        <v>336</v>
      </c>
      <c r="S75" t="b">
        <f t="shared" si="20"/>
        <v>0</v>
      </c>
    </row>
    <row r="76" spans="1:19" ht="15" customHeight="1">
      <c r="A76" t="str">
        <f t="shared" si="12"/>
        <v>≠45х1200х</v>
      </c>
      <c r="B76" s="226" t="str">
        <f t="shared" si="14"/>
        <v>АМГ6АТП</v>
      </c>
      <c r="C76" s="227" t="s">
        <v>5</v>
      </c>
      <c r="D76" s="228">
        <f t="shared" si="15"/>
        <v>45</v>
      </c>
      <c r="E76" s="227" t="str">
        <f t="shared" si="16"/>
        <v>1200×3000</v>
      </c>
      <c r="F76" s="222">
        <f t="shared" si="18"/>
        <v>7</v>
      </c>
      <c r="G76" s="232">
        <v>45</v>
      </c>
      <c r="H76" s="232">
        <v>1200</v>
      </c>
      <c r="I76" s="232">
        <v>3000</v>
      </c>
      <c r="J76">
        <f t="shared" si="13"/>
        <v>12</v>
      </c>
      <c r="K76" s="230" t="s">
        <v>403</v>
      </c>
      <c r="L76" s="225"/>
      <c r="M76" s="225"/>
      <c r="N76" t="s">
        <v>334</v>
      </c>
      <c r="O76" t="b">
        <f t="shared" si="19"/>
        <v>0</v>
      </c>
      <c r="P76" t="s">
        <v>343</v>
      </c>
      <c r="R76" t="s">
        <v>336</v>
      </c>
      <c r="S76" t="b">
        <f t="shared" si="20"/>
        <v>0</v>
      </c>
    </row>
    <row r="77" spans="1:19" ht="15" customHeight="1">
      <c r="A77" t="str">
        <f t="shared" si="12"/>
        <v>≠45х1500х</v>
      </c>
      <c r="B77" s="226" t="str">
        <f t="shared" si="14"/>
        <v>АМГ6БАТП</v>
      </c>
      <c r="C77" s="227" t="s">
        <v>5</v>
      </c>
      <c r="D77" s="228">
        <f t="shared" si="15"/>
        <v>45</v>
      </c>
      <c r="E77" s="227" t="str">
        <f t="shared" si="16"/>
        <v>1500×3000</v>
      </c>
      <c r="F77" s="222">
        <f t="shared" si="18"/>
        <v>8</v>
      </c>
      <c r="G77" s="232">
        <v>45</v>
      </c>
      <c r="H77" s="232">
        <v>1500</v>
      </c>
      <c r="I77" s="232">
        <v>3000</v>
      </c>
      <c r="J77">
        <f t="shared" si="13"/>
        <v>12</v>
      </c>
      <c r="K77" s="230" t="s">
        <v>404</v>
      </c>
      <c r="L77" s="225"/>
      <c r="M77" s="225"/>
      <c r="N77" s="231" t="s">
        <v>334</v>
      </c>
      <c r="O77" t="b">
        <f t="shared" si="19"/>
        <v>0</v>
      </c>
      <c r="P77" t="s">
        <v>339</v>
      </c>
      <c r="Q77" t="s">
        <v>340</v>
      </c>
      <c r="R77" t="s">
        <v>336</v>
      </c>
      <c r="S77" t="b">
        <f t="shared" si="20"/>
        <v>1</v>
      </c>
    </row>
    <row r="78" spans="1:19" ht="15" customHeight="1">
      <c r="A78" t="str">
        <f t="shared" si="12"/>
        <v>≠45х1500х</v>
      </c>
      <c r="B78" s="226" t="str">
        <f t="shared" si="14"/>
        <v>АМГ6АТП</v>
      </c>
      <c r="C78" s="227" t="s">
        <v>5</v>
      </c>
      <c r="D78" s="228">
        <f t="shared" si="15"/>
        <v>45</v>
      </c>
      <c r="E78" s="227" t="str">
        <f t="shared" si="16"/>
        <v>1500×3000</v>
      </c>
      <c r="F78" s="222">
        <f t="shared" si="18"/>
        <v>7</v>
      </c>
      <c r="G78" s="232">
        <v>45</v>
      </c>
      <c r="H78" s="232">
        <v>1500</v>
      </c>
      <c r="I78" s="232">
        <v>3000</v>
      </c>
      <c r="J78">
        <f t="shared" si="13"/>
        <v>12</v>
      </c>
      <c r="K78" s="230" t="s">
        <v>404</v>
      </c>
      <c r="L78" s="225"/>
      <c r="M78" s="225"/>
      <c r="N78" s="231" t="s">
        <v>334</v>
      </c>
      <c r="O78" t="b">
        <f t="shared" si="19"/>
        <v>1</v>
      </c>
      <c r="P78" t="s">
        <v>343</v>
      </c>
      <c r="R78" t="s">
        <v>336</v>
      </c>
      <c r="S78" t="b">
        <f t="shared" si="20"/>
        <v>0</v>
      </c>
    </row>
    <row r="79" spans="1:19" ht="15" customHeight="1">
      <c r="A79" t="str">
        <f t="shared" si="12"/>
        <v>≠45х2000х</v>
      </c>
      <c r="B79" s="226" t="str">
        <f t="shared" si="14"/>
        <v>АМГ6АТП</v>
      </c>
      <c r="C79" s="227" t="s">
        <v>5</v>
      </c>
      <c r="D79" s="228">
        <f t="shared" si="15"/>
        <v>45</v>
      </c>
      <c r="E79" s="227" t="str">
        <f t="shared" si="16"/>
        <v>2000×3500</v>
      </c>
      <c r="F79" s="222">
        <f t="shared" si="18"/>
        <v>7</v>
      </c>
      <c r="G79" s="232">
        <v>45</v>
      </c>
      <c r="H79" s="232">
        <v>2000</v>
      </c>
      <c r="I79" s="232">
        <v>3500</v>
      </c>
      <c r="J79">
        <f t="shared" si="13"/>
        <v>12</v>
      </c>
      <c r="K79" s="230" t="s">
        <v>405</v>
      </c>
      <c r="L79" s="225"/>
      <c r="M79" s="225"/>
      <c r="N79" s="231" t="s">
        <v>347</v>
      </c>
      <c r="O79" t="b">
        <f t="shared" si="19"/>
        <v>0</v>
      </c>
      <c r="P79" t="s">
        <v>343</v>
      </c>
      <c r="R79" t="s">
        <v>336</v>
      </c>
      <c r="S79" t="b">
        <f t="shared" si="20"/>
        <v>0</v>
      </c>
    </row>
    <row r="80" spans="1:19" ht="15" customHeight="1">
      <c r="A80" t="str">
        <f t="shared" si="12"/>
        <v>≠45х1200х</v>
      </c>
      <c r="B80" s="226" t="str">
        <f t="shared" si="14"/>
        <v>АМГ6БАТП</v>
      </c>
      <c r="C80" s="227" t="s">
        <v>5</v>
      </c>
      <c r="D80" s="228">
        <f t="shared" si="15"/>
        <v>45</v>
      </c>
      <c r="E80" s="227" t="str">
        <f t="shared" si="16"/>
        <v>1200×4000</v>
      </c>
      <c r="F80" s="222">
        <f t="shared" si="18"/>
        <v>8</v>
      </c>
      <c r="G80" s="232">
        <v>45</v>
      </c>
      <c r="H80" s="232">
        <v>1200</v>
      </c>
      <c r="I80" s="232">
        <v>4000</v>
      </c>
      <c r="J80">
        <f t="shared" si="13"/>
        <v>12</v>
      </c>
      <c r="K80" s="230" t="s">
        <v>406</v>
      </c>
      <c r="L80" s="225"/>
      <c r="M80" s="225"/>
      <c r="N80" s="231" t="s">
        <v>347</v>
      </c>
      <c r="O80" t="b">
        <f t="shared" si="19"/>
        <v>0</v>
      </c>
      <c r="P80" t="s">
        <v>339</v>
      </c>
      <c r="Q80" t="s">
        <v>340</v>
      </c>
      <c r="R80" t="s">
        <v>336</v>
      </c>
      <c r="S80" t="e">
        <f>#REF!</f>
        <v>#REF!</v>
      </c>
    </row>
    <row r="81" spans="1:19" ht="15" customHeight="1">
      <c r="A81" t="str">
        <f t="shared" si="12"/>
        <v>≠50х2200х</v>
      </c>
      <c r="B81" s="226" t="str">
        <f t="shared" si="14"/>
        <v>АМГ6</v>
      </c>
      <c r="C81" s="227" t="s">
        <v>5</v>
      </c>
      <c r="D81" s="228">
        <f t="shared" si="15"/>
        <v>50</v>
      </c>
      <c r="E81" s="227" t="str">
        <f t="shared" si="16"/>
        <v>2200×2200</v>
      </c>
      <c r="F81" s="222">
        <f t="shared" si="18"/>
        <v>4</v>
      </c>
      <c r="G81" s="232">
        <v>50</v>
      </c>
      <c r="H81" s="232">
        <v>2200</v>
      </c>
      <c r="I81" s="232">
        <v>2200</v>
      </c>
      <c r="J81">
        <f t="shared" si="13"/>
        <v>12</v>
      </c>
      <c r="K81" s="230" t="s">
        <v>407</v>
      </c>
      <c r="L81" s="225"/>
      <c r="M81" s="225"/>
      <c r="N81" s="231" t="s">
        <v>347</v>
      </c>
      <c r="O81" t="b">
        <f t="shared" si="19"/>
        <v>0</v>
      </c>
      <c r="P81" t="s">
        <v>381</v>
      </c>
      <c r="R81" t="s">
        <v>336</v>
      </c>
      <c r="S81" t="b">
        <f t="shared" ref="S81:S94" si="21">O82</f>
        <v>0</v>
      </c>
    </row>
    <row r="82" spans="1:19" ht="15" customHeight="1">
      <c r="A82" t="str">
        <f t="shared" si="12"/>
        <v>≠50х1200х</v>
      </c>
      <c r="B82" s="226" t="str">
        <f t="shared" si="14"/>
        <v>АМГ6БАТП</v>
      </c>
      <c r="C82" s="227" t="s">
        <v>5</v>
      </c>
      <c r="D82" s="228">
        <f t="shared" si="15"/>
        <v>50</v>
      </c>
      <c r="E82" s="227" t="str">
        <f t="shared" si="16"/>
        <v>1200×3000</v>
      </c>
      <c r="F82" s="222">
        <f t="shared" si="18"/>
        <v>8</v>
      </c>
      <c r="G82" s="232">
        <v>50</v>
      </c>
      <c r="H82" s="232">
        <v>1200</v>
      </c>
      <c r="I82" s="232">
        <v>3000</v>
      </c>
      <c r="J82">
        <f t="shared" si="13"/>
        <v>12</v>
      </c>
      <c r="K82" s="230" t="s">
        <v>408</v>
      </c>
      <c r="L82" s="225"/>
      <c r="M82" s="225"/>
      <c r="N82" t="s">
        <v>334</v>
      </c>
      <c r="O82" t="b">
        <f t="shared" si="19"/>
        <v>0</v>
      </c>
      <c r="P82" t="s">
        <v>339</v>
      </c>
      <c r="Q82" t="s">
        <v>340</v>
      </c>
      <c r="R82" t="s">
        <v>336</v>
      </c>
      <c r="S82" t="b">
        <f t="shared" si="21"/>
        <v>0</v>
      </c>
    </row>
    <row r="83" spans="1:19" ht="15" customHeight="1">
      <c r="A83" t="str">
        <f t="shared" si="12"/>
        <v>≠50х1200х</v>
      </c>
      <c r="B83" s="226" t="str">
        <f t="shared" si="14"/>
        <v>АМГ6АТП</v>
      </c>
      <c r="C83" s="227" t="s">
        <v>5</v>
      </c>
      <c r="D83" s="228">
        <f t="shared" si="15"/>
        <v>50</v>
      </c>
      <c r="E83" s="227" t="str">
        <f t="shared" si="16"/>
        <v>1200×3000</v>
      </c>
      <c r="F83" s="222">
        <f t="shared" si="18"/>
        <v>7</v>
      </c>
      <c r="G83" s="232">
        <v>50</v>
      </c>
      <c r="H83" s="232">
        <v>1200</v>
      </c>
      <c r="I83" s="232">
        <v>3000</v>
      </c>
      <c r="J83">
        <f t="shared" si="13"/>
        <v>12</v>
      </c>
      <c r="K83" s="230" t="s">
        <v>408</v>
      </c>
      <c r="L83" s="225"/>
      <c r="M83" s="225"/>
      <c r="N83" t="s">
        <v>334</v>
      </c>
      <c r="O83" t="b">
        <f t="shared" si="19"/>
        <v>0</v>
      </c>
      <c r="P83" t="s">
        <v>343</v>
      </c>
      <c r="R83" t="s">
        <v>336</v>
      </c>
      <c r="S83" t="b">
        <f t="shared" si="21"/>
        <v>0</v>
      </c>
    </row>
    <row r="84" spans="1:19" ht="15" customHeight="1">
      <c r="A84" t="str">
        <f t="shared" si="12"/>
        <v>≠50х1500х</v>
      </c>
      <c r="B84" s="226" t="str">
        <f t="shared" si="14"/>
        <v>АМГ6БАТП</v>
      </c>
      <c r="C84" s="227" t="s">
        <v>5</v>
      </c>
      <c r="D84" s="228">
        <f t="shared" si="15"/>
        <v>50</v>
      </c>
      <c r="E84" s="227" t="str">
        <f t="shared" si="16"/>
        <v>1500×3000</v>
      </c>
      <c r="F84" s="222">
        <f t="shared" si="18"/>
        <v>8</v>
      </c>
      <c r="G84" s="232">
        <v>50</v>
      </c>
      <c r="H84" s="232">
        <v>1500</v>
      </c>
      <c r="I84" s="232">
        <v>3000</v>
      </c>
      <c r="J84">
        <f t="shared" si="13"/>
        <v>12</v>
      </c>
      <c r="K84" s="230" t="s">
        <v>409</v>
      </c>
      <c r="L84" s="225"/>
      <c r="M84" s="225"/>
      <c r="N84" s="231" t="s">
        <v>334</v>
      </c>
      <c r="O84" t="b">
        <f t="shared" si="19"/>
        <v>0</v>
      </c>
      <c r="P84" t="s">
        <v>339</v>
      </c>
      <c r="Q84" t="s">
        <v>340</v>
      </c>
      <c r="R84" t="s">
        <v>336</v>
      </c>
      <c r="S84" t="b">
        <f t="shared" si="21"/>
        <v>0</v>
      </c>
    </row>
    <row r="85" spans="1:19" ht="15" customHeight="1">
      <c r="A85" t="str">
        <f t="shared" si="12"/>
        <v>≠50х1500х</v>
      </c>
      <c r="B85" s="226" t="str">
        <f t="shared" si="14"/>
        <v>АМГ6АТП</v>
      </c>
      <c r="C85" s="227" t="s">
        <v>5</v>
      </c>
      <c r="D85" s="228">
        <f t="shared" si="15"/>
        <v>50</v>
      </c>
      <c r="E85" s="227" t="str">
        <f t="shared" si="16"/>
        <v>1500×3000</v>
      </c>
      <c r="F85" s="222">
        <f t="shared" si="18"/>
        <v>7</v>
      </c>
      <c r="G85" s="232">
        <v>50</v>
      </c>
      <c r="H85" s="232">
        <v>1500</v>
      </c>
      <c r="I85" s="232">
        <v>3000</v>
      </c>
      <c r="J85">
        <f t="shared" si="13"/>
        <v>12</v>
      </c>
      <c r="K85" s="230" t="s">
        <v>409</v>
      </c>
      <c r="L85" s="225"/>
      <c r="M85" s="225"/>
      <c r="N85" s="231" t="s">
        <v>334</v>
      </c>
      <c r="O85" t="b">
        <f t="shared" si="19"/>
        <v>0</v>
      </c>
      <c r="P85" t="s">
        <v>343</v>
      </c>
      <c r="R85" t="s">
        <v>336</v>
      </c>
      <c r="S85" t="b">
        <f t="shared" si="21"/>
        <v>1</v>
      </c>
    </row>
    <row r="86" spans="1:19" ht="15" customHeight="1">
      <c r="A86" t="str">
        <f t="shared" si="12"/>
        <v>≠50х2000х</v>
      </c>
      <c r="B86" s="226" t="str">
        <f t="shared" si="14"/>
        <v>АМГ6БАТП</v>
      </c>
      <c r="C86" s="227" t="s">
        <v>5</v>
      </c>
      <c r="D86" s="228">
        <f t="shared" si="15"/>
        <v>50</v>
      </c>
      <c r="E86" s="227" t="str">
        <f t="shared" si="16"/>
        <v>2000×3500</v>
      </c>
      <c r="F86" s="222">
        <f t="shared" si="18"/>
        <v>8</v>
      </c>
      <c r="G86" s="232">
        <v>50</v>
      </c>
      <c r="H86" s="232">
        <v>2000</v>
      </c>
      <c r="I86" s="232">
        <v>3500</v>
      </c>
      <c r="J86">
        <f t="shared" si="13"/>
        <v>12</v>
      </c>
      <c r="K86" s="230" t="s">
        <v>410</v>
      </c>
      <c r="L86" s="225"/>
      <c r="M86" s="225"/>
      <c r="N86" s="231" t="s">
        <v>347</v>
      </c>
      <c r="O86" t="b">
        <f t="shared" si="19"/>
        <v>1</v>
      </c>
      <c r="P86" t="s">
        <v>339</v>
      </c>
      <c r="Q86" t="s">
        <v>340</v>
      </c>
      <c r="R86" t="s">
        <v>336</v>
      </c>
      <c r="S86" t="b">
        <f t="shared" si="21"/>
        <v>0</v>
      </c>
    </row>
    <row r="87" spans="1:19" ht="15" customHeight="1">
      <c r="A87" t="str">
        <f t="shared" si="12"/>
        <v>≠50х1200х</v>
      </c>
      <c r="B87" s="226" t="str">
        <f t="shared" si="14"/>
        <v>АМГ6БАТП</v>
      </c>
      <c r="C87" s="227" t="s">
        <v>5</v>
      </c>
      <c r="D87" s="228">
        <f t="shared" si="15"/>
        <v>50</v>
      </c>
      <c r="E87" s="227" t="str">
        <f t="shared" si="16"/>
        <v>1200×4000</v>
      </c>
      <c r="F87" s="222">
        <f t="shared" si="18"/>
        <v>8</v>
      </c>
      <c r="G87" s="232">
        <v>50</v>
      </c>
      <c r="H87" s="232">
        <v>1200</v>
      </c>
      <c r="I87" s="232">
        <v>4000</v>
      </c>
      <c r="J87">
        <f t="shared" si="13"/>
        <v>12</v>
      </c>
      <c r="K87" s="230" t="s">
        <v>411</v>
      </c>
      <c r="L87" s="225"/>
      <c r="M87" s="225"/>
      <c r="N87" s="231" t="s">
        <v>347</v>
      </c>
      <c r="O87" t="b">
        <f t="shared" si="19"/>
        <v>0</v>
      </c>
      <c r="P87" t="s">
        <v>339</v>
      </c>
      <c r="Q87" t="s">
        <v>340</v>
      </c>
      <c r="R87" t="s">
        <v>336</v>
      </c>
      <c r="S87" t="b">
        <f t="shared" si="21"/>
        <v>0</v>
      </c>
    </row>
    <row r="88" spans="1:19" ht="15" customHeight="1">
      <c r="A88" t="str">
        <f t="shared" si="12"/>
        <v>≠50х1500х</v>
      </c>
      <c r="B88" s="226" t="str">
        <f t="shared" si="14"/>
        <v>АМГ6Б</v>
      </c>
      <c r="C88" s="227" t="s">
        <v>5</v>
      </c>
      <c r="D88" s="228">
        <f t="shared" si="15"/>
        <v>50</v>
      </c>
      <c r="E88" s="227" t="str">
        <f t="shared" si="16"/>
        <v>1500×4000</v>
      </c>
      <c r="F88" s="222">
        <f t="shared" si="18"/>
        <v>5</v>
      </c>
      <c r="G88" s="232">
        <v>50</v>
      </c>
      <c r="H88" s="232">
        <v>1500</v>
      </c>
      <c r="I88" s="232">
        <v>4000</v>
      </c>
      <c r="J88">
        <f t="shared" si="13"/>
        <v>12</v>
      </c>
      <c r="K88" s="230" t="s">
        <v>412</v>
      </c>
      <c r="L88" s="225"/>
      <c r="M88" s="225"/>
      <c r="N88" s="231" t="s">
        <v>347</v>
      </c>
      <c r="O88" t="b">
        <f t="shared" si="19"/>
        <v>0</v>
      </c>
      <c r="P88" s="225" t="s">
        <v>354</v>
      </c>
      <c r="Q88" t="s">
        <v>355</v>
      </c>
      <c r="R88" t="s">
        <v>336</v>
      </c>
      <c r="S88" t="b">
        <f t="shared" si="21"/>
        <v>1</v>
      </c>
    </row>
    <row r="89" spans="1:19" ht="15" customHeight="1">
      <c r="A89" t="str">
        <f t="shared" si="12"/>
        <v>≠50х1500х</v>
      </c>
      <c r="B89" s="226" t="str">
        <f t="shared" si="14"/>
        <v>АМГ6АТП</v>
      </c>
      <c r="C89" s="227" t="s">
        <v>5</v>
      </c>
      <c r="D89" s="228">
        <f t="shared" si="15"/>
        <v>50</v>
      </c>
      <c r="E89" s="227" t="str">
        <f t="shared" si="16"/>
        <v>1500×4000</v>
      </c>
      <c r="F89" s="222">
        <f t="shared" si="18"/>
        <v>7</v>
      </c>
      <c r="G89" s="232">
        <v>50</v>
      </c>
      <c r="H89">
        <v>1500</v>
      </c>
      <c r="I89" s="232">
        <v>4000</v>
      </c>
      <c r="J89">
        <f t="shared" si="13"/>
        <v>12</v>
      </c>
      <c r="K89" s="230" t="s">
        <v>413</v>
      </c>
      <c r="L89" s="225"/>
      <c r="M89" s="225"/>
      <c r="N89" s="231" t="s">
        <v>347</v>
      </c>
      <c r="O89" t="b">
        <f t="shared" si="19"/>
        <v>1</v>
      </c>
      <c r="P89" t="s">
        <v>343</v>
      </c>
      <c r="R89" t="s">
        <v>336</v>
      </c>
      <c r="S89" t="b">
        <f t="shared" si="21"/>
        <v>0</v>
      </c>
    </row>
    <row r="90" spans="1:19" ht="15" customHeight="1">
      <c r="A90" t="str">
        <f t="shared" si="12"/>
        <v>≠50х2000х</v>
      </c>
      <c r="B90" s="226" t="str">
        <f t="shared" si="14"/>
        <v>АМГ6АТП</v>
      </c>
      <c r="C90" s="227" t="s">
        <v>5</v>
      </c>
      <c r="D90" s="228">
        <f t="shared" si="15"/>
        <v>50</v>
      </c>
      <c r="E90" s="227" t="str">
        <f t="shared" si="16"/>
        <v>2000×4000</v>
      </c>
      <c r="F90" s="222">
        <f t="shared" si="18"/>
        <v>7</v>
      </c>
      <c r="G90" s="232">
        <v>50</v>
      </c>
      <c r="H90" s="232">
        <v>2000</v>
      </c>
      <c r="I90" s="232">
        <v>4000</v>
      </c>
      <c r="J90">
        <f t="shared" si="13"/>
        <v>12</v>
      </c>
      <c r="K90" s="230" t="s">
        <v>414</v>
      </c>
      <c r="L90" s="225"/>
      <c r="M90" s="225"/>
      <c r="N90" s="231" t="s">
        <v>347</v>
      </c>
      <c r="O90" t="b">
        <f t="shared" si="19"/>
        <v>0</v>
      </c>
      <c r="P90" t="s">
        <v>343</v>
      </c>
      <c r="R90" t="s">
        <v>336</v>
      </c>
      <c r="S90" t="b">
        <f t="shared" si="21"/>
        <v>0</v>
      </c>
    </row>
    <row r="91" spans="1:19" ht="15" customHeight="1">
      <c r="A91" t="str">
        <f t="shared" si="12"/>
        <v>≠50х2200х</v>
      </c>
      <c r="B91" s="226" t="str">
        <f t="shared" si="14"/>
        <v>АМГ6</v>
      </c>
      <c r="C91" s="227" t="s">
        <v>5</v>
      </c>
      <c r="D91" s="228">
        <f t="shared" si="15"/>
        <v>50</v>
      </c>
      <c r="E91" s="227" t="str">
        <f t="shared" si="16"/>
        <v>2200×4400</v>
      </c>
      <c r="F91" s="222">
        <f t="shared" si="18"/>
        <v>4</v>
      </c>
      <c r="G91" s="232">
        <v>50</v>
      </c>
      <c r="H91" s="232">
        <v>2200</v>
      </c>
      <c r="I91" s="232">
        <v>4400</v>
      </c>
      <c r="J91">
        <f t="shared" si="13"/>
        <v>12</v>
      </c>
      <c r="K91" s="230" t="s">
        <v>415</v>
      </c>
      <c r="L91" s="225"/>
      <c r="M91" s="225"/>
      <c r="N91" s="231" t="s">
        <v>347</v>
      </c>
      <c r="O91" t="b">
        <f t="shared" si="19"/>
        <v>0</v>
      </c>
      <c r="P91" t="s">
        <v>381</v>
      </c>
      <c r="R91" t="s">
        <v>336</v>
      </c>
      <c r="S91" t="b">
        <f t="shared" si="21"/>
        <v>0</v>
      </c>
    </row>
    <row r="92" spans="1:19" ht="15" customHeight="1">
      <c r="A92" t="str">
        <f t="shared" si="12"/>
        <v>≠55х1200х</v>
      </c>
      <c r="B92" s="226" t="str">
        <f t="shared" si="14"/>
        <v>АМГ6БАТП</v>
      </c>
      <c r="C92" s="227" t="s">
        <v>5</v>
      </c>
      <c r="D92" s="228">
        <f t="shared" si="15"/>
        <v>55</v>
      </c>
      <c r="E92" s="227" t="str">
        <f t="shared" si="16"/>
        <v>1200×3000</v>
      </c>
      <c r="F92" s="222">
        <f t="shared" si="18"/>
        <v>8</v>
      </c>
      <c r="G92" s="232">
        <v>55</v>
      </c>
      <c r="H92" s="232">
        <v>1200</v>
      </c>
      <c r="I92" s="232">
        <v>3000</v>
      </c>
      <c r="J92">
        <f t="shared" si="13"/>
        <v>12</v>
      </c>
      <c r="K92" s="230" t="s">
        <v>416</v>
      </c>
      <c r="L92" s="225"/>
      <c r="M92" s="225"/>
      <c r="N92" t="s">
        <v>334</v>
      </c>
      <c r="O92" t="b">
        <f t="shared" si="19"/>
        <v>0</v>
      </c>
      <c r="P92" t="s">
        <v>339</v>
      </c>
      <c r="Q92" t="s">
        <v>340</v>
      </c>
      <c r="R92" t="s">
        <v>336</v>
      </c>
      <c r="S92" t="b">
        <f t="shared" si="21"/>
        <v>0</v>
      </c>
    </row>
    <row r="93" spans="1:19" ht="15" customHeight="1">
      <c r="A93" t="str">
        <f t="shared" si="12"/>
        <v>≠55х1200х</v>
      </c>
      <c r="B93" s="226" t="str">
        <f t="shared" si="14"/>
        <v>АМГ6АТП</v>
      </c>
      <c r="C93" s="227" t="s">
        <v>5</v>
      </c>
      <c r="D93" s="228">
        <f t="shared" si="15"/>
        <v>55</v>
      </c>
      <c r="E93" s="227" t="str">
        <f t="shared" si="16"/>
        <v>1200×3000</v>
      </c>
      <c r="F93" s="222">
        <f t="shared" si="18"/>
        <v>7</v>
      </c>
      <c r="G93" s="232">
        <v>55</v>
      </c>
      <c r="H93" s="232">
        <v>1200</v>
      </c>
      <c r="I93" s="232">
        <v>3000</v>
      </c>
      <c r="J93">
        <f t="shared" si="13"/>
        <v>12</v>
      </c>
      <c r="K93" s="230" t="s">
        <v>416</v>
      </c>
      <c r="L93" s="225"/>
      <c r="M93" s="225"/>
      <c r="N93" t="s">
        <v>334</v>
      </c>
      <c r="O93" t="b">
        <f t="shared" si="19"/>
        <v>0</v>
      </c>
      <c r="P93" t="s">
        <v>343</v>
      </c>
      <c r="R93" t="s">
        <v>336</v>
      </c>
      <c r="S93" t="b">
        <f t="shared" si="21"/>
        <v>0</v>
      </c>
    </row>
    <row r="94" spans="1:19" ht="15" customHeight="1">
      <c r="A94" t="str">
        <f t="shared" si="12"/>
        <v>≠55х1500х</v>
      </c>
      <c r="B94" s="226" t="str">
        <f t="shared" si="14"/>
        <v>АМГ6БАТП</v>
      </c>
      <c r="C94" s="227" t="s">
        <v>5</v>
      </c>
      <c r="D94" s="228">
        <f t="shared" si="15"/>
        <v>55</v>
      </c>
      <c r="E94" s="227" t="str">
        <f t="shared" si="16"/>
        <v>1500×3000</v>
      </c>
      <c r="F94" s="222">
        <f t="shared" si="18"/>
        <v>8</v>
      </c>
      <c r="G94" s="232">
        <v>55</v>
      </c>
      <c r="H94" s="232">
        <v>1500</v>
      </c>
      <c r="I94" s="232">
        <v>3000</v>
      </c>
      <c r="J94">
        <f t="shared" si="13"/>
        <v>12</v>
      </c>
      <c r="K94" s="230" t="s">
        <v>417</v>
      </c>
      <c r="L94" s="225"/>
      <c r="M94" s="225"/>
      <c r="N94" s="231" t="s">
        <v>334</v>
      </c>
      <c r="O94" t="b">
        <f t="shared" si="19"/>
        <v>0</v>
      </c>
      <c r="P94" t="s">
        <v>339</v>
      </c>
      <c r="Q94" t="s">
        <v>340</v>
      </c>
      <c r="R94" t="s">
        <v>336</v>
      </c>
      <c r="S94" t="b">
        <f t="shared" si="21"/>
        <v>0</v>
      </c>
    </row>
    <row r="95" spans="1:19" ht="15" customHeight="1">
      <c r="A95" t="str">
        <f t="shared" si="12"/>
        <v>≠55х1500х</v>
      </c>
      <c r="B95" s="226" t="str">
        <f t="shared" si="14"/>
        <v>АМГ6АТП</v>
      </c>
      <c r="C95" s="227" t="s">
        <v>5</v>
      </c>
      <c r="D95" s="228">
        <f t="shared" si="15"/>
        <v>55</v>
      </c>
      <c r="E95" s="227" t="str">
        <f t="shared" si="16"/>
        <v>1500×3000</v>
      </c>
      <c r="F95" s="222">
        <f t="shared" si="18"/>
        <v>7</v>
      </c>
      <c r="G95" s="232">
        <v>55</v>
      </c>
      <c r="H95" s="232">
        <v>1500</v>
      </c>
      <c r="I95" s="232">
        <v>3000</v>
      </c>
      <c r="J95">
        <f t="shared" si="13"/>
        <v>12</v>
      </c>
      <c r="K95" s="230" t="s">
        <v>417</v>
      </c>
      <c r="L95" s="225"/>
      <c r="M95" s="225"/>
      <c r="N95" s="231" t="s">
        <v>334</v>
      </c>
      <c r="O95" t="b">
        <f t="shared" si="19"/>
        <v>0</v>
      </c>
      <c r="P95" t="s">
        <v>343</v>
      </c>
      <c r="R95" t="s">
        <v>336</v>
      </c>
      <c r="S95" t="e">
        <f>#REF!</f>
        <v>#REF!</v>
      </c>
    </row>
    <row r="96" spans="1:19" ht="15" customHeight="1">
      <c r="A96" t="str">
        <f t="shared" si="12"/>
        <v>≠60х1200х</v>
      </c>
      <c r="B96" s="226" t="str">
        <f t="shared" si="14"/>
        <v>АМГ6БАТП</v>
      </c>
      <c r="C96" s="227" t="s">
        <v>5</v>
      </c>
      <c r="D96" s="228">
        <f t="shared" si="15"/>
        <v>60</v>
      </c>
      <c r="E96" s="227" t="str">
        <f t="shared" si="16"/>
        <v>1200×3000</v>
      </c>
      <c r="F96" s="222">
        <f t="shared" si="18"/>
        <v>8</v>
      </c>
      <c r="G96" s="232">
        <v>60</v>
      </c>
      <c r="H96" s="232">
        <v>1200</v>
      </c>
      <c r="I96" s="232">
        <v>3000</v>
      </c>
      <c r="J96">
        <f t="shared" si="13"/>
        <v>12</v>
      </c>
      <c r="K96" s="230" t="s">
        <v>418</v>
      </c>
      <c r="L96" s="225"/>
      <c r="M96" s="225"/>
      <c r="N96" t="s">
        <v>334</v>
      </c>
      <c r="O96" t="b">
        <f t="shared" si="19"/>
        <v>0</v>
      </c>
      <c r="P96" t="s">
        <v>339</v>
      </c>
      <c r="Q96" t="s">
        <v>340</v>
      </c>
      <c r="R96" t="s">
        <v>336</v>
      </c>
      <c r="S96" t="b">
        <f t="shared" ref="S96:S108" si="22">O97</f>
        <v>0</v>
      </c>
    </row>
    <row r="97" spans="1:19" ht="15" customHeight="1">
      <c r="A97" t="str">
        <f t="shared" si="12"/>
        <v>≠60х1200х</v>
      </c>
      <c r="B97" s="226" t="str">
        <f t="shared" si="14"/>
        <v>АМГ6АТП</v>
      </c>
      <c r="C97" s="227" t="s">
        <v>5</v>
      </c>
      <c r="D97" s="228">
        <f t="shared" si="15"/>
        <v>60</v>
      </c>
      <c r="E97" s="227" t="str">
        <f t="shared" si="16"/>
        <v>1200×3000</v>
      </c>
      <c r="F97" s="222">
        <f t="shared" si="18"/>
        <v>7</v>
      </c>
      <c r="G97" s="232">
        <v>60</v>
      </c>
      <c r="H97" s="232">
        <v>1200</v>
      </c>
      <c r="I97" s="232">
        <v>3000</v>
      </c>
      <c r="J97">
        <f t="shared" si="13"/>
        <v>12</v>
      </c>
      <c r="K97" s="230" t="s">
        <v>418</v>
      </c>
      <c r="L97" s="225"/>
      <c r="M97" s="225"/>
      <c r="N97" t="s">
        <v>334</v>
      </c>
      <c r="O97" t="b">
        <f t="shared" si="19"/>
        <v>0</v>
      </c>
      <c r="P97" t="s">
        <v>343</v>
      </c>
      <c r="R97" t="s">
        <v>336</v>
      </c>
      <c r="S97" t="b">
        <f t="shared" si="22"/>
        <v>0</v>
      </c>
    </row>
    <row r="98" spans="1:19" ht="15" customHeight="1">
      <c r="A98" t="str">
        <f t="shared" si="12"/>
        <v>≠60х1500х</v>
      </c>
      <c r="B98" s="226" t="str">
        <f t="shared" si="14"/>
        <v>АМГ6БАТП</v>
      </c>
      <c r="C98" s="227" t="s">
        <v>5</v>
      </c>
      <c r="D98" s="228">
        <f t="shared" si="15"/>
        <v>60</v>
      </c>
      <c r="E98" s="227" t="str">
        <f t="shared" si="16"/>
        <v>1500×3000</v>
      </c>
      <c r="F98" s="222">
        <f t="shared" si="18"/>
        <v>8</v>
      </c>
      <c r="G98" s="232">
        <v>60</v>
      </c>
      <c r="H98" s="232">
        <v>1500</v>
      </c>
      <c r="I98" s="232">
        <v>3000</v>
      </c>
      <c r="J98">
        <f t="shared" si="13"/>
        <v>12</v>
      </c>
      <c r="K98" s="230" t="s">
        <v>419</v>
      </c>
      <c r="L98" s="225"/>
      <c r="M98" s="225"/>
      <c r="N98" s="231" t="s">
        <v>334</v>
      </c>
      <c r="O98" t="b">
        <f t="shared" si="19"/>
        <v>0</v>
      </c>
      <c r="P98" t="s">
        <v>339</v>
      </c>
      <c r="Q98" t="s">
        <v>340</v>
      </c>
      <c r="R98" t="s">
        <v>336</v>
      </c>
      <c r="S98" t="b">
        <f t="shared" si="22"/>
        <v>1</v>
      </c>
    </row>
    <row r="99" spans="1:19" ht="15" customHeight="1">
      <c r="A99" t="str">
        <f t="shared" si="12"/>
        <v>≠60х1500х</v>
      </c>
      <c r="B99" s="226" t="str">
        <f t="shared" si="14"/>
        <v>АМГ6АТП</v>
      </c>
      <c r="C99" s="227" t="s">
        <v>5</v>
      </c>
      <c r="D99" s="228">
        <f t="shared" si="15"/>
        <v>60</v>
      </c>
      <c r="E99" s="227" t="str">
        <f t="shared" si="16"/>
        <v>1500×3000</v>
      </c>
      <c r="F99" s="222">
        <f t="shared" si="18"/>
        <v>7</v>
      </c>
      <c r="G99" s="232">
        <v>60</v>
      </c>
      <c r="H99" s="232">
        <v>1500</v>
      </c>
      <c r="I99" s="232">
        <v>3000</v>
      </c>
      <c r="J99">
        <f t="shared" si="13"/>
        <v>12</v>
      </c>
      <c r="K99" s="230" t="s">
        <v>419</v>
      </c>
      <c r="L99" s="225"/>
      <c r="M99" s="225"/>
      <c r="N99" s="231" t="s">
        <v>334</v>
      </c>
      <c r="O99" t="b">
        <f t="shared" si="19"/>
        <v>1</v>
      </c>
      <c r="P99" t="s">
        <v>343</v>
      </c>
      <c r="R99" t="s">
        <v>336</v>
      </c>
      <c r="S99" t="b">
        <f t="shared" si="22"/>
        <v>1</v>
      </c>
    </row>
    <row r="100" spans="1:19" ht="15" customHeight="1">
      <c r="A100" t="str">
        <f t="shared" si="12"/>
        <v>≠60х2000х</v>
      </c>
      <c r="B100" s="226" t="str">
        <f t="shared" si="14"/>
        <v>АМГ6АТП</v>
      </c>
      <c r="C100" s="227" t="s">
        <v>5</v>
      </c>
      <c r="D100" s="228">
        <f t="shared" si="15"/>
        <v>60</v>
      </c>
      <c r="E100" s="227" t="str">
        <f t="shared" si="16"/>
        <v>2000×3500</v>
      </c>
      <c r="F100" s="222">
        <f t="shared" si="18"/>
        <v>7</v>
      </c>
      <c r="G100" s="232">
        <v>60</v>
      </c>
      <c r="H100" s="232">
        <v>2000</v>
      </c>
      <c r="I100" s="232">
        <v>3500</v>
      </c>
      <c r="J100">
        <f t="shared" si="13"/>
        <v>12</v>
      </c>
      <c r="K100" s="230" t="s">
        <v>420</v>
      </c>
      <c r="L100" s="225"/>
      <c r="M100" s="225"/>
      <c r="N100" s="231" t="s">
        <v>347</v>
      </c>
      <c r="O100" t="b">
        <f t="shared" si="19"/>
        <v>1</v>
      </c>
      <c r="P100" t="s">
        <v>343</v>
      </c>
      <c r="R100" t="s">
        <v>336</v>
      </c>
      <c r="S100" t="b">
        <f t="shared" si="22"/>
        <v>0</v>
      </c>
    </row>
    <row r="101" spans="1:19" ht="15" customHeight="1">
      <c r="A101" t="str">
        <f t="shared" si="12"/>
        <v>≠60х1200х</v>
      </c>
      <c r="B101" s="226" t="str">
        <f t="shared" si="14"/>
        <v>АМГ6АТП</v>
      </c>
      <c r="C101" s="227" t="s">
        <v>5</v>
      </c>
      <c r="D101" s="228">
        <f t="shared" si="15"/>
        <v>60</v>
      </c>
      <c r="E101" s="227" t="str">
        <f t="shared" si="16"/>
        <v>1200×4000</v>
      </c>
      <c r="F101" s="222">
        <f t="shared" si="18"/>
        <v>7</v>
      </c>
      <c r="G101" s="232">
        <v>60</v>
      </c>
      <c r="H101" s="232">
        <v>1200</v>
      </c>
      <c r="I101" s="232">
        <v>4000</v>
      </c>
      <c r="J101">
        <f t="shared" si="13"/>
        <v>12</v>
      </c>
      <c r="K101" s="230" t="s">
        <v>421</v>
      </c>
      <c r="L101" s="225"/>
      <c r="M101" s="225"/>
      <c r="N101" s="231" t="s">
        <v>347</v>
      </c>
      <c r="O101" t="b">
        <f t="shared" si="19"/>
        <v>0</v>
      </c>
      <c r="P101" t="s">
        <v>343</v>
      </c>
      <c r="R101" t="s">
        <v>336</v>
      </c>
      <c r="S101" t="b">
        <f t="shared" si="22"/>
        <v>0</v>
      </c>
    </row>
    <row r="102" spans="1:19" ht="15" customHeight="1">
      <c r="A102" t="str">
        <f t="shared" si="12"/>
        <v>≠60х1500х</v>
      </c>
      <c r="B102" s="226" t="str">
        <f t="shared" si="14"/>
        <v>АМГ6Б</v>
      </c>
      <c r="C102" s="227" t="s">
        <v>5</v>
      </c>
      <c r="D102" s="228">
        <f t="shared" si="15"/>
        <v>60</v>
      </c>
      <c r="E102" s="227" t="str">
        <f t="shared" si="16"/>
        <v>1500×4000</v>
      </c>
      <c r="F102" s="222">
        <f t="shared" si="18"/>
        <v>5</v>
      </c>
      <c r="G102" s="232">
        <v>60</v>
      </c>
      <c r="H102" s="232">
        <v>1500</v>
      </c>
      <c r="I102" s="232">
        <v>4000</v>
      </c>
      <c r="J102">
        <f t="shared" si="13"/>
        <v>12</v>
      </c>
      <c r="K102" s="230" t="s">
        <v>422</v>
      </c>
      <c r="L102" s="225"/>
      <c r="M102" s="225"/>
      <c r="N102" s="231" t="s">
        <v>347</v>
      </c>
      <c r="O102" t="b">
        <f t="shared" ref="O102:O133" si="23">EXACT(B102,B103)</f>
        <v>0</v>
      </c>
      <c r="P102" s="225" t="s">
        <v>354</v>
      </c>
      <c r="Q102" t="s">
        <v>355</v>
      </c>
      <c r="R102" t="s">
        <v>336</v>
      </c>
      <c r="S102" t="b">
        <f t="shared" si="22"/>
        <v>0</v>
      </c>
    </row>
    <row r="103" spans="1:19" ht="15" customHeight="1">
      <c r="A103" t="str">
        <f t="shared" si="12"/>
        <v>≠60х2000х</v>
      </c>
      <c r="B103" s="226" t="str">
        <f t="shared" si="14"/>
        <v>АМГ6АТП</v>
      </c>
      <c r="C103" s="227" t="s">
        <v>5</v>
      </c>
      <c r="D103" s="228">
        <f t="shared" si="15"/>
        <v>60</v>
      </c>
      <c r="E103" s="227" t="str">
        <f t="shared" si="16"/>
        <v>2000×4000</v>
      </c>
      <c r="F103" s="222">
        <f t="shared" si="18"/>
        <v>7</v>
      </c>
      <c r="G103" s="232">
        <v>60</v>
      </c>
      <c r="H103" s="232">
        <v>2000</v>
      </c>
      <c r="I103" s="232">
        <v>4000</v>
      </c>
      <c r="J103">
        <f t="shared" si="13"/>
        <v>12</v>
      </c>
      <c r="K103" s="230" t="s">
        <v>423</v>
      </c>
      <c r="L103" s="225"/>
      <c r="M103" s="225"/>
      <c r="N103" s="231" t="s">
        <v>347</v>
      </c>
      <c r="O103" t="b">
        <f t="shared" si="23"/>
        <v>0</v>
      </c>
      <c r="P103" t="s">
        <v>343</v>
      </c>
      <c r="R103" t="s">
        <v>336</v>
      </c>
      <c r="S103" t="b">
        <f t="shared" si="22"/>
        <v>0</v>
      </c>
    </row>
    <row r="104" spans="1:19" ht="15" customHeight="1">
      <c r="A104" t="str">
        <f t="shared" si="12"/>
        <v>≠65х1200х</v>
      </c>
      <c r="B104" s="226" t="str">
        <f t="shared" si="14"/>
        <v>АМГ6БАТП</v>
      </c>
      <c r="C104" s="227" t="s">
        <v>5</v>
      </c>
      <c r="D104" s="228">
        <f t="shared" si="15"/>
        <v>65</v>
      </c>
      <c r="E104" s="227" t="str">
        <f t="shared" si="16"/>
        <v>1200×3000</v>
      </c>
      <c r="F104" s="222">
        <f t="shared" si="18"/>
        <v>8</v>
      </c>
      <c r="G104" s="232">
        <v>65</v>
      </c>
      <c r="H104" s="232">
        <v>1200</v>
      </c>
      <c r="I104" s="232">
        <v>3000</v>
      </c>
      <c r="J104">
        <f t="shared" si="13"/>
        <v>12</v>
      </c>
      <c r="K104" s="230" t="s">
        <v>424</v>
      </c>
      <c r="L104" s="225"/>
      <c r="M104" s="225"/>
      <c r="N104" t="s">
        <v>334</v>
      </c>
      <c r="O104" t="b">
        <f t="shared" si="23"/>
        <v>0</v>
      </c>
      <c r="P104" t="s">
        <v>339</v>
      </c>
      <c r="Q104" t="s">
        <v>340</v>
      </c>
      <c r="R104" t="s">
        <v>336</v>
      </c>
      <c r="S104" t="b">
        <f t="shared" si="22"/>
        <v>0</v>
      </c>
    </row>
    <row r="105" spans="1:19" ht="15" customHeight="1">
      <c r="A105" t="str">
        <f t="shared" si="12"/>
        <v>≠65х1200х</v>
      </c>
      <c r="B105" s="226" t="str">
        <f t="shared" si="14"/>
        <v>АМГ6</v>
      </c>
      <c r="C105" s="227" t="s">
        <v>5</v>
      </c>
      <c r="D105" s="228">
        <f t="shared" si="15"/>
        <v>65</v>
      </c>
      <c r="E105" s="227" t="str">
        <f t="shared" si="16"/>
        <v>1200×3000</v>
      </c>
      <c r="F105" s="222">
        <f t="shared" si="18"/>
        <v>4</v>
      </c>
      <c r="G105" s="232">
        <v>65</v>
      </c>
      <c r="H105" s="232">
        <v>1200</v>
      </c>
      <c r="I105" s="232">
        <v>3000</v>
      </c>
      <c r="J105">
        <f t="shared" si="13"/>
        <v>12</v>
      </c>
      <c r="K105" s="230" t="s">
        <v>424</v>
      </c>
      <c r="L105" s="225"/>
      <c r="M105" s="225"/>
      <c r="N105" t="s">
        <v>334</v>
      </c>
      <c r="O105" t="b">
        <f t="shared" si="23"/>
        <v>0</v>
      </c>
      <c r="P105" t="s">
        <v>381</v>
      </c>
      <c r="R105" t="s">
        <v>336</v>
      </c>
      <c r="S105" t="b">
        <f t="shared" si="22"/>
        <v>0</v>
      </c>
    </row>
    <row r="106" spans="1:19" ht="15" customHeight="1">
      <c r="A106" t="str">
        <f t="shared" si="12"/>
        <v>≠65х1500х</v>
      </c>
      <c r="B106" s="226" t="str">
        <f t="shared" si="14"/>
        <v>АМГ6БАТП</v>
      </c>
      <c r="C106" s="227" t="s">
        <v>5</v>
      </c>
      <c r="D106" s="228">
        <f t="shared" si="15"/>
        <v>65</v>
      </c>
      <c r="E106" s="227" t="str">
        <f t="shared" si="16"/>
        <v>1500×3000</v>
      </c>
      <c r="F106" s="222">
        <f t="shared" si="18"/>
        <v>8</v>
      </c>
      <c r="G106" s="232">
        <v>65</v>
      </c>
      <c r="H106" s="232">
        <v>1500</v>
      </c>
      <c r="I106" s="232">
        <v>3000</v>
      </c>
      <c r="J106">
        <f t="shared" si="13"/>
        <v>12</v>
      </c>
      <c r="K106" s="230" t="s">
        <v>425</v>
      </c>
      <c r="L106" s="225"/>
      <c r="M106" s="225"/>
      <c r="N106" s="231" t="s">
        <v>334</v>
      </c>
      <c r="O106" t="b">
        <f t="shared" si="23"/>
        <v>0</v>
      </c>
      <c r="P106" t="s">
        <v>339</v>
      </c>
      <c r="Q106" t="s">
        <v>340</v>
      </c>
      <c r="R106" t="s">
        <v>336</v>
      </c>
      <c r="S106" t="b">
        <f t="shared" si="22"/>
        <v>1</v>
      </c>
    </row>
    <row r="107" spans="1:19" ht="15" customHeight="1">
      <c r="A107" t="str">
        <f t="shared" si="12"/>
        <v>≠65х1500х</v>
      </c>
      <c r="B107" s="226" t="str">
        <f t="shared" si="14"/>
        <v>АМГ6АТП</v>
      </c>
      <c r="C107" s="227" t="s">
        <v>5</v>
      </c>
      <c r="D107" s="228">
        <f t="shared" si="15"/>
        <v>65</v>
      </c>
      <c r="E107" s="227" t="str">
        <f t="shared" si="16"/>
        <v>1500×3000</v>
      </c>
      <c r="F107" s="222">
        <f t="shared" si="18"/>
        <v>7</v>
      </c>
      <c r="G107" s="232">
        <v>65</v>
      </c>
      <c r="H107" s="232">
        <v>1500</v>
      </c>
      <c r="I107" s="232">
        <v>3000</v>
      </c>
      <c r="J107">
        <f t="shared" si="13"/>
        <v>12</v>
      </c>
      <c r="K107" s="230" t="s">
        <v>425</v>
      </c>
      <c r="L107" s="225"/>
      <c r="M107" s="225"/>
      <c r="N107" s="231" t="s">
        <v>334</v>
      </c>
      <c r="O107" t="b">
        <f t="shared" si="23"/>
        <v>1</v>
      </c>
      <c r="P107" t="s">
        <v>343</v>
      </c>
      <c r="R107" t="s">
        <v>336</v>
      </c>
      <c r="S107" t="b">
        <f t="shared" si="22"/>
        <v>0</v>
      </c>
    </row>
    <row r="108" spans="1:19" ht="15" customHeight="1">
      <c r="A108" t="str">
        <f t="shared" si="12"/>
        <v>≠65х1500х</v>
      </c>
      <c r="B108" s="226" t="str">
        <f t="shared" si="14"/>
        <v>АМГ6АТП</v>
      </c>
      <c r="C108" s="227" t="s">
        <v>5</v>
      </c>
      <c r="D108" s="228">
        <f t="shared" si="15"/>
        <v>65</v>
      </c>
      <c r="E108" s="227" t="str">
        <f t="shared" si="16"/>
        <v>1500×3500</v>
      </c>
      <c r="F108" s="222">
        <f t="shared" si="18"/>
        <v>7</v>
      </c>
      <c r="G108" s="232">
        <v>65</v>
      </c>
      <c r="H108" s="232">
        <v>1500</v>
      </c>
      <c r="I108" s="232">
        <v>3500</v>
      </c>
      <c r="J108">
        <f t="shared" si="13"/>
        <v>12</v>
      </c>
      <c r="K108" s="230" t="s">
        <v>426</v>
      </c>
      <c r="L108" s="225"/>
      <c r="M108" s="225"/>
      <c r="N108" s="231" t="s">
        <v>347</v>
      </c>
      <c r="O108" t="b">
        <f t="shared" si="23"/>
        <v>0</v>
      </c>
      <c r="P108" t="s">
        <v>343</v>
      </c>
      <c r="R108" t="s">
        <v>336</v>
      </c>
      <c r="S108" t="b">
        <f t="shared" si="22"/>
        <v>1</v>
      </c>
    </row>
    <row r="109" spans="1:19" ht="15" customHeight="1">
      <c r="A109" t="str">
        <f t="shared" si="12"/>
        <v>≠65х2000х</v>
      </c>
      <c r="B109" s="226" t="str">
        <f t="shared" si="14"/>
        <v>АМГ6БАТП</v>
      </c>
      <c r="C109" s="227" t="s">
        <v>5</v>
      </c>
      <c r="D109" s="228">
        <f t="shared" si="15"/>
        <v>65</v>
      </c>
      <c r="E109" s="227" t="str">
        <f t="shared" si="16"/>
        <v>2000×3500</v>
      </c>
      <c r="F109" s="222">
        <f t="shared" si="18"/>
        <v>8</v>
      </c>
      <c r="G109" s="232">
        <v>65</v>
      </c>
      <c r="H109" s="232">
        <v>2000</v>
      </c>
      <c r="I109" s="232">
        <v>3500</v>
      </c>
      <c r="J109">
        <f t="shared" si="13"/>
        <v>12</v>
      </c>
      <c r="K109" s="230" t="s">
        <v>427</v>
      </c>
      <c r="L109" s="225"/>
      <c r="M109" s="225"/>
      <c r="N109" s="231" t="s">
        <v>347</v>
      </c>
      <c r="O109" t="b">
        <f t="shared" si="23"/>
        <v>1</v>
      </c>
      <c r="P109" t="s">
        <v>339</v>
      </c>
      <c r="Q109" t="s">
        <v>340</v>
      </c>
      <c r="R109" t="s">
        <v>336</v>
      </c>
      <c r="S109" t="e">
        <f>#REF!</f>
        <v>#REF!</v>
      </c>
    </row>
    <row r="110" spans="1:19" ht="15" customHeight="1">
      <c r="A110" t="str">
        <f t="shared" si="12"/>
        <v>≠70х1200х</v>
      </c>
      <c r="B110" s="226" t="str">
        <f t="shared" si="14"/>
        <v>АМГ6БАТП</v>
      </c>
      <c r="C110" s="227" t="s">
        <v>5</v>
      </c>
      <c r="D110" s="228">
        <f t="shared" si="15"/>
        <v>70</v>
      </c>
      <c r="E110" s="227" t="str">
        <f t="shared" si="16"/>
        <v>1200×3000</v>
      </c>
      <c r="F110" s="222">
        <f t="shared" si="18"/>
        <v>8</v>
      </c>
      <c r="G110" s="232">
        <v>70</v>
      </c>
      <c r="H110" s="232">
        <v>1200</v>
      </c>
      <c r="I110" s="232">
        <v>3000</v>
      </c>
      <c r="J110">
        <f t="shared" si="13"/>
        <v>12</v>
      </c>
      <c r="K110" s="230" t="s">
        <v>428</v>
      </c>
      <c r="L110" s="225"/>
      <c r="M110" s="225"/>
      <c r="N110" t="s">
        <v>334</v>
      </c>
      <c r="O110" t="b">
        <f t="shared" si="23"/>
        <v>0</v>
      </c>
      <c r="P110" t="s">
        <v>339</v>
      </c>
      <c r="Q110" t="s">
        <v>340</v>
      </c>
      <c r="R110" t="s">
        <v>336</v>
      </c>
      <c r="S110" t="b">
        <f t="shared" ref="S110:S125" si="24">O111</f>
        <v>0</v>
      </c>
    </row>
    <row r="111" spans="1:19" ht="15" customHeight="1">
      <c r="A111" t="str">
        <f t="shared" si="12"/>
        <v>≠70х1200х</v>
      </c>
      <c r="B111" s="226" t="str">
        <f t="shared" si="14"/>
        <v>АМГ6АТП</v>
      </c>
      <c r="C111" s="227" t="s">
        <v>5</v>
      </c>
      <c r="D111" s="228">
        <f t="shared" si="15"/>
        <v>70</v>
      </c>
      <c r="E111" s="227" t="str">
        <f t="shared" si="16"/>
        <v>1200×3000</v>
      </c>
      <c r="F111" s="222">
        <f t="shared" si="18"/>
        <v>7</v>
      </c>
      <c r="G111" s="232">
        <v>70</v>
      </c>
      <c r="H111" s="232">
        <v>1200</v>
      </c>
      <c r="I111" s="232">
        <v>3000</v>
      </c>
      <c r="J111">
        <f t="shared" si="13"/>
        <v>12</v>
      </c>
      <c r="K111" s="230" t="s">
        <v>428</v>
      </c>
      <c r="L111" s="225"/>
      <c r="M111" s="225"/>
      <c r="N111" t="s">
        <v>334</v>
      </c>
      <c r="O111" t="b">
        <f t="shared" si="23"/>
        <v>0</v>
      </c>
      <c r="P111" t="s">
        <v>343</v>
      </c>
      <c r="R111" t="s">
        <v>336</v>
      </c>
      <c r="S111" t="b">
        <f t="shared" si="24"/>
        <v>0</v>
      </c>
    </row>
    <row r="112" spans="1:19" ht="15" customHeight="1">
      <c r="A112" t="str">
        <f t="shared" si="12"/>
        <v>≠70х1500х</v>
      </c>
      <c r="B112" s="226" t="str">
        <f t="shared" si="14"/>
        <v>АМГ6БАТП</v>
      </c>
      <c r="C112" s="227" t="s">
        <v>5</v>
      </c>
      <c r="D112" s="228">
        <f t="shared" si="15"/>
        <v>70</v>
      </c>
      <c r="E112" s="227" t="str">
        <f t="shared" si="16"/>
        <v>1500×3000</v>
      </c>
      <c r="F112" s="222">
        <f t="shared" si="18"/>
        <v>8</v>
      </c>
      <c r="G112" s="232">
        <v>70</v>
      </c>
      <c r="H112" s="232">
        <v>1500</v>
      </c>
      <c r="I112" s="232">
        <v>3000</v>
      </c>
      <c r="J112">
        <f t="shared" si="13"/>
        <v>12</v>
      </c>
      <c r="K112" s="230" t="s">
        <v>429</v>
      </c>
      <c r="L112" s="225"/>
      <c r="M112" s="225"/>
      <c r="N112" s="231" t="s">
        <v>334</v>
      </c>
      <c r="O112" t="b">
        <f t="shared" si="23"/>
        <v>0</v>
      </c>
      <c r="P112" t="s">
        <v>339</v>
      </c>
      <c r="Q112" t="s">
        <v>340</v>
      </c>
      <c r="R112" t="s">
        <v>336</v>
      </c>
      <c r="S112" t="b">
        <f t="shared" si="24"/>
        <v>0</v>
      </c>
    </row>
    <row r="113" spans="1:19" ht="15" customHeight="1">
      <c r="A113" t="str">
        <f t="shared" si="12"/>
        <v>≠70х1500х</v>
      </c>
      <c r="B113" s="226" t="str">
        <f t="shared" si="14"/>
        <v>АМГ6АТП</v>
      </c>
      <c r="C113" s="227" t="s">
        <v>5</v>
      </c>
      <c r="D113" s="228">
        <f t="shared" si="15"/>
        <v>70</v>
      </c>
      <c r="E113" s="227" t="str">
        <f t="shared" si="16"/>
        <v>1500×3000</v>
      </c>
      <c r="F113" s="222">
        <f t="shared" si="18"/>
        <v>7</v>
      </c>
      <c r="G113" s="232">
        <v>70</v>
      </c>
      <c r="H113" s="232">
        <v>1500</v>
      </c>
      <c r="I113" s="232">
        <v>3000</v>
      </c>
      <c r="J113">
        <f t="shared" si="13"/>
        <v>12</v>
      </c>
      <c r="K113" s="230" t="s">
        <v>429</v>
      </c>
      <c r="L113" s="225"/>
      <c r="M113" s="225"/>
      <c r="N113" s="231" t="s">
        <v>334</v>
      </c>
      <c r="O113" t="b">
        <f t="shared" si="23"/>
        <v>0</v>
      </c>
      <c r="P113" t="s">
        <v>343</v>
      </c>
      <c r="R113" t="s">
        <v>336</v>
      </c>
      <c r="S113" t="b">
        <f t="shared" si="24"/>
        <v>0</v>
      </c>
    </row>
    <row r="114" spans="1:19" ht="15" customHeight="1">
      <c r="A114" t="str">
        <f t="shared" si="12"/>
        <v>≠75х1200х</v>
      </c>
      <c r="B114" s="226" t="str">
        <f t="shared" si="14"/>
        <v>АМГ6БАТП</v>
      </c>
      <c r="C114" s="227" t="s">
        <v>5</v>
      </c>
      <c r="D114" s="228">
        <f t="shared" si="15"/>
        <v>75</v>
      </c>
      <c r="E114" s="227" t="str">
        <f t="shared" si="16"/>
        <v>1200×3000</v>
      </c>
      <c r="F114" s="222">
        <f t="shared" si="18"/>
        <v>8</v>
      </c>
      <c r="G114" s="232">
        <v>75</v>
      </c>
      <c r="H114" s="232">
        <v>1200</v>
      </c>
      <c r="I114" s="232">
        <v>3000</v>
      </c>
      <c r="J114">
        <f t="shared" si="13"/>
        <v>12</v>
      </c>
      <c r="K114" s="230" t="s">
        <v>430</v>
      </c>
      <c r="L114" s="225"/>
      <c r="M114" s="225"/>
      <c r="N114" t="s">
        <v>334</v>
      </c>
      <c r="O114" t="b">
        <f t="shared" si="23"/>
        <v>0</v>
      </c>
      <c r="P114" t="s">
        <v>339</v>
      </c>
      <c r="Q114" t="s">
        <v>340</v>
      </c>
      <c r="R114" t="s">
        <v>336</v>
      </c>
      <c r="S114" t="b">
        <f t="shared" si="24"/>
        <v>1</v>
      </c>
    </row>
    <row r="115" spans="1:19" ht="15" customHeight="1">
      <c r="A115" t="str">
        <f t="shared" si="12"/>
        <v>≠75х1200х</v>
      </c>
      <c r="B115" s="226" t="str">
        <f t="shared" si="14"/>
        <v>АМГ6АТП</v>
      </c>
      <c r="C115" s="227" t="s">
        <v>5</v>
      </c>
      <c r="D115" s="228">
        <f t="shared" si="15"/>
        <v>75</v>
      </c>
      <c r="E115" s="227" t="str">
        <f t="shared" si="16"/>
        <v>1200×3000</v>
      </c>
      <c r="F115" s="222">
        <f t="shared" si="18"/>
        <v>7</v>
      </c>
      <c r="G115" s="232">
        <v>75</v>
      </c>
      <c r="H115" s="232">
        <v>1200</v>
      </c>
      <c r="I115" s="232">
        <v>3000</v>
      </c>
      <c r="J115">
        <f t="shared" si="13"/>
        <v>12</v>
      </c>
      <c r="K115" s="230" t="s">
        <v>430</v>
      </c>
      <c r="L115" s="225"/>
      <c r="M115" s="225"/>
      <c r="N115" s="231" t="s">
        <v>334</v>
      </c>
      <c r="O115" t="b">
        <f t="shared" si="23"/>
        <v>1</v>
      </c>
      <c r="P115" t="s">
        <v>343</v>
      </c>
      <c r="R115" t="s">
        <v>336</v>
      </c>
      <c r="S115" t="b">
        <f t="shared" si="24"/>
        <v>1</v>
      </c>
    </row>
    <row r="116" spans="1:19" ht="15" customHeight="1">
      <c r="A116" t="str">
        <f t="shared" si="12"/>
        <v>≠75х1500х</v>
      </c>
      <c r="B116" s="226" t="str">
        <f t="shared" si="14"/>
        <v>АМГ6АТП</v>
      </c>
      <c r="C116" s="227" t="s">
        <v>5</v>
      </c>
      <c r="D116" s="228">
        <f t="shared" si="15"/>
        <v>75</v>
      </c>
      <c r="E116" s="227" t="str">
        <f t="shared" si="16"/>
        <v>1500×3000</v>
      </c>
      <c r="F116" s="222">
        <f t="shared" si="18"/>
        <v>7</v>
      </c>
      <c r="G116" s="232">
        <v>75</v>
      </c>
      <c r="H116" s="232">
        <v>1500</v>
      </c>
      <c r="I116" s="232">
        <v>3000</v>
      </c>
      <c r="J116">
        <f t="shared" si="13"/>
        <v>12</v>
      </c>
      <c r="K116" s="230" t="s">
        <v>431</v>
      </c>
      <c r="L116" s="225"/>
      <c r="M116" s="225"/>
      <c r="N116" s="231" t="s">
        <v>334</v>
      </c>
      <c r="O116" t="b">
        <f t="shared" si="23"/>
        <v>1</v>
      </c>
      <c r="P116" t="s">
        <v>343</v>
      </c>
      <c r="R116" t="s">
        <v>336</v>
      </c>
      <c r="S116" t="b">
        <f t="shared" si="24"/>
        <v>1</v>
      </c>
    </row>
    <row r="117" spans="1:19" ht="15" customHeight="1">
      <c r="A117" t="str">
        <f t="shared" si="12"/>
        <v>≠80х1200х</v>
      </c>
      <c r="B117" s="226" t="str">
        <f t="shared" si="14"/>
        <v>АМГ6АТП</v>
      </c>
      <c r="C117" s="227" t="s">
        <v>5</v>
      </c>
      <c r="D117" s="228">
        <f t="shared" si="15"/>
        <v>80</v>
      </c>
      <c r="E117" s="227" t="str">
        <f t="shared" si="16"/>
        <v>1200×2250</v>
      </c>
      <c r="F117" s="222">
        <f t="shared" si="18"/>
        <v>7</v>
      </c>
      <c r="G117" s="232">
        <v>80</v>
      </c>
      <c r="H117" s="232">
        <v>1200</v>
      </c>
      <c r="I117" s="232">
        <v>2250</v>
      </c>
      <c r="J117">
        <f t="shared" si="13"/>
        <v>12</v>
      </c>
      <c r="K117" s="230" t="s">
        <v>432</v>
      </c>
      <c r="L117" s="225"/>
      <c r="M117" s="225"/>
      <c r="N117" s="231" t="s">
        <v>347</v>
      </c>
      <c r="O117" t="b">
        <f t="shared" si="23"/>
        <v>1</v>
      </c>
      <c r="P117" t="s">
        <v>343</v>
      </c>
      <c r="R117" t="s">
        <v>336</v>
      </c>
      <c r="S117" t="b">
        <f t="shared" si="24"/>
        <v>1</v>
      </c>
    </row>
    <row r="118" spans="1:19" ht="15" customHeight="1">
      <c r="A118" t="str">
        <f t="shared" si="12"/>
        <v>≠80х1800х</v>
      </c>
      <c r="B118" s="226" t="str">
        <f t="shared" si="14"/>
        <v>АМГ6АТП</v>
      </c>
      <c r="C118" s="227" t="s">
        <v>5</v>
      </c>
      <c r="D118" s="228">
        <f t="shared" si="15"/>
        <v>80</v>
      </c>
      <c r="E118" s="227" t="str">
        <f t="shared" si="16"/>
        <v>1800×2400</v>
      </c>
      <c r="F118" s="222">
        <f t="shared" si="18"/>
        <v>7</v>
      </c>
      <c r="G118" s="232">
        <v>80</v>
      </c>
      <c r="H118" s="232">
        <v>1800</v>
      </c>
      <c r="I118" s="232">
        <v>2400</v>
      </c>
      <c r="J118">
        <f t="shared" si="13"/>
        <v>12</v>
      </c>
      <c r="K118" s="230" t="s">
        <v>433</v>
      </c>
      <c r="L118" s="225"/>
      <c r="M118" s="225"/>
      <c r="N118" s="231" t="s">
        <v>347</v>
      </c>
      <c r="O118" t="b">
        <f t="shared" si="23"/>
        <v>1</v>
      </c>
      <c r="P118" t="s">
        <v>343</v>
      </c>
      <c r="R118" t="s">
        <v>336</v>
      </c>
      <c r="S118" t="b">
        <f t="shared" si="24"/>
        <v>0</v>
      </c>
    </row>
    <row r="119" spans="1:19" ht="15" customHeight="1">
      <c r="A119" t="str">
        <f t="shared" si="12"/>
        <v>≠80х1900х</v>
      </c>
      <c r="B119" s="226" t="str">
        <f t="shared" si="14"/>
        <v>АМГ6АТП</v>
      </c>
      <c r="C119" s="227" t="s">
        <v>5</v>
      </c>
      <c r="D119" s="228">
        <f t="shared" si="15"/>
        <v>80</v>
      </c>
      <c r="E119" s="227" t="str">
        <f t="shared" si="16"/>
        <v>1900×2500</v>
      </c>
      <c r="F119" s="222">
        <f t="shared" si="18"/>
        <v>7</v>
      </c>
      <c r="G119" s="232">
        <v>80</v>
      </c>
      <c r="H119" s="232">
        <v>1900</v>
      </c>
      <c r="I119" s="232">
        <v>2500</v>
      </c>
      <c r="J119">
        <f t="shared" si="13"/>
        <v>12</v>
      </c>
      <c r="K119" s="230" t="s">
        <v>434</v>
      </c>
      <c r="L119" s="225"/>
      <c r="M119" s="225"/>
      <c r="N119" s="231" t="s">
        <v>347</v>
      </c>
      <c r="O119" t="b">
        <f t="shared" si="23"/>
        <v>0</v>
      </c>
      <c r="P119" t="s">
        <v>343</v>
      </c>
      <c r="R119" t="s">
        <v>336</v>
      </c>
      <c r="S119" t="b">
        <f t="shared" si="24"/>
        <v>1</v>
      </c>
    </row>
    <row r="120" spans="1:19" ht="15" customHeight="1">
      <c r="A120" t="str">
        <f t="shared" si="12"/>
        <v>≠80х1700х</v>
      </c>
      <c r="B120" s="226" t="str">
        <f t="shared" si="14"/>
        <v>АМГ6БАТП</v>
      </c>
      <c r="C120" s="227" t="s">
        <v>5</v>
      </c>
      <c r="D120" s="228">
        <f t="shared" si="15"/>
        <v>80</v>
      </c>
      <c r="E120" s="227" t="str">
        <f t="shared" si="16"/>
        <v>1700×2700</v>
      </c>
      <c r="F120" s="222">
        <f t="shared" si="18"/>
        <v>8</v>
      </c>
      <c r="G120" s="232">
        <v>80</v>
      </c>
      <c r="H120" s="232">
        <v>1700</v>
      </c>
      <c r="I120" s="232">
        <v>2700</v>
      </c>
      <c r="J120">
        <f t="shared" si="13"/>
        <v>12</v>
      </c>
      <c r="K120" s="230" t="s">
        <v>435</v>
      </c>
      <c r="L120" s="225"/>
      <c r="M120" s="225"/>
      <c r="N120" s="231" t="s">
        <v>347</v>
      </c>
      <c r="O120" t="b">
        <f t="shared" si="23"/>
        <v>1</v>
      </c>
      <c r="P120" t="s">
        <v>339</v>
      </c>
      <c r="Q120" t="s">
        <v>340</v>
      </c>
      <c r="R120" t="s">
        <v>336</v>
      </c>
      <c r="S120" t="b">
        <f t="shared" si="24"/>
        <v>1</v>
      </c>
    </row>
    <row r="121" spans="1:19" ht="15" customHeight="1">
      <c r="A121" t="str">
        <f t="shared" si="12"/>
        <v>≠80х1800х</v>
      </c>
      <c r="B121" s="226" t="str">
        <f t="shared" si="14"/>
        <v>АМГ6БАТП</v>
      </c>
      <c r="C121" s="227" t="s">
        <v>5</v>
      </c>
      <c r="D121" s="228">
        <f t="shared" si="15"/>
        <v>80</v>
      </c>
      <c r="E121" s="227" t="str">
        <f t="shared" si="16"/>
        <v>1800×2700</v>
      </c>
      <c r="F121" s="222">
        <f t="shared" si="18"/>
        <v>8</v>
      </c>
      <c r="G121" s="232">
        <v>80</v>
      </c>
      <c r="H121" s="232">
        <v>1800</v>
      </c>
      <c r="I121" s="232">
        <v>2700</v>
      </c>
      <c r="J121">
        <f t="shared" si="13"/>
        <v>12</v>
      </c>
      <c r="K121" s="230" t="s">
        <v>436</v>
      </c>
      <c r="L121" s="225"/>
      <c r="M121" s="225"/>
      <c r="N121" s="231" t="s">
        <v>347</v>
      </c>
      <c r="O121" t="b">
        <f t="shared" si="23"/>
        <v>1</v>
      </c>
      <c r="P121" t="s">
        <v>339</v>
      </c>
      <c r="Q121" t="s">
        <v>340</v>
      </c>
      <c r="R121" t="s">
        <v>336</v>
      </c>
      <c r="S121" t="b">
        <f t="shared" si="24"/>
        <v>0</v>
      </c>
    </row>
    <row r="122" spans="1:19" ht="15" customHeight="1">
      <c r="A122" t="str">
        <f t="shared" si="12"/>
        <v>≠80х1200х</v>
      </c>
      <c r="B122" s="226" t="str">
        <f t="shared" si="14"/>
        <v>АМГ6БАТП</v>
      </c>
      <c r="C122" s="227" t="s">
        <v>5</v>
      </c>
      <c r="D122" s="228">
        <f t="shared" si="15"/>
        <v>80</v>
      </c>
      <c r="E122" s="227" t="str">
        <f t="shared" si="16"/>
        <v>1200×3000</v>
      </c>
      <c r="F122" s="222">
        <f t="shared" si="18"/>
        <v>8</v>
      </c>
      <c r="G122" s="232">
        <v>80</v>
      </c>
      <c r="H122" s="232">
        <v>1200</v>
      </c>
      <c r="I122" s="232">
        <v>3000</v>
      </c>
      <c r="J122">
        <f t="shared" si="13"/>
        <v>12</v>
      </c>
      <c r="K122" s="230" t="s">
        <v>437</v>
      </c>
      <c r="L122" s="225"/>
      <c r="M122" s="225"/>
      <c r="N122" t="s">
        <v>334</v>
      </c>
      <c r="O122" t="b">
        <f t="shared" si="23"/>
        <v>0</v>
      </c>
      <c r="P122" t="s">
        <v>339</v>
      </c>
      <c r="Q122" t="s">
        <v>340</v>
      </c>
      <c r="R122" t="s">
        <v>336</v>
      </c>
      <c r="S122" t="b">
        <f t="shared" si="24"/>
        <v>0</v>
      </c>
    </row>
    <row r="123" spans="1:19" ht="15" customHeight="1">
      <c r="A123" t="str">
        <f t="shared" si="12"/>
        <v>≠80х1200х</v>
      </c>
      <c r="B123" s="226" t="str">
        <f t="shared" si="14"/>
        <v>АМГ6АТП</v>
      </c>
      <c r="C123" s="227" t="s">
        <v>5</v>
      </c>
      <c r="D123" s="228">
        <f t="shared" si="15"/>
        <v>80</v>
      </c>
      <c r="E123" s="227" t="str">
        <f t="shared" si="16"/>
        <v>1200×3000</v>
      </c>
      <c r="F123" s="222">
        <f t="shared" si="18"/>
        <v>7</v>
      </c>
      <c r="G123" s="232">
        <v>80</v>
      </c>
      <c r="H123" s="232">
        <v>1200</v>
      </c>
      <c r="I123" s="232">
        <v>3000</v>
      </c>
      <c r="J123">
        <f t="shared" si="13"/>
        <v>12</v>
      </c>
      <c r="K123" s="230" t="s">
        <v>437</v>
      </c>
      <c r="L123" s="225"/>
      <c r="M123" s="225"/>
      <c r="N123" t="s">
        <v>334</v>
      </c>
      <c r="O123" t="b">
        <f t="shared" si="23"/>
        <v>0</v>
      </c>
      <c r="P123" t="s">
        <v>343</v>
      </c>
      <c r="R123" t="s">
        <v>336</v>
      </c>
      <c r="S123" t="b">
        <f t="shared" si="24"/>
        <v>0</v>
      </c>
    </row>
    <row r="124" spans="1:19" ht="15" customHeight="1">
      <c r="A124" t="str">
        <f t="shared" si="12"/>
        <v>≠80х1500х</v>
      </c>
      <c r="B124" s="226" t="str">
        <f t="shared" si="14"/>
        <v>АМГ6БАТП</v>
      </c>
      <c r="C124" s="227" t="s">
        <v>5</v>
      </c>
      <c r="D124" s="228">
        <f t="shared" si="15"/>
        <v>80</v>
      </c>
      <c r="E124" s="227" t="str">
        <f t="shared" si="16"/>
        <v>1500×3000</v>
      </c>
      <c r="F124" s="222">
        <f t="shared" si="18"/>
        <v>8</v>
      </c>
      <c r="G124" s="232">
        <v>80</v>
      </c>
      <c r="H124" s="232">
        <v>1500</v>
      </c>
      <c r="I124" s="232">
        <v>3000</v>
      </c>
      <c r="J124">
        <f t="shared" si="13"/>
        <v>12</v>
      </c>
      <c r="K124" s="230" t="s">
        <v>438</v>
      </c>
      <c r="L124" s="225"/>
      <c r="M124" s="225"/>
      <c r="N124" s="231" t="s">
        <v>334</v>
      </c>
      <c r="O124" t="b">
        <f t="shared" si="23"/>
        <v>0</v>
      </c>
      <c r="P124" t="s">
        <v>339</v>
      </c>
      <c r="Q124" t="s">
        <v>340</v>
      </c>
      <c r="R124" t="s">
        <v>336</v>
      </c>
      <c r="S124" t="b">
        <f t="shared" si="24"/>
        <v>0</v>
      </c>
    </row>
    <row r="125" spans="1:19" ht="15" customHeight="1">
      <c r="A125" t="str">
        <f t="shared" si="12"/>
        <v>≠80х1500х</v>
      </c>
      <c r="B125" s="226" t="str">
        <f t="shared" si="14"/>
        <v>АМГ6АТП</v>
      </c>
      <c r="C125" s="227" t="s">
        <v>5</v>
      </c>
      <c r="D125" s="228">
        <f t="shared" si="15"/>
        <v>80</v>
      </c>
      <c r="E125" s="227" t="str">
        <f t="shared" si="16"/>
        <v>1500×3000</v>
      </c>
      <c r="F125" s="222">
        <f t="shared" si="18"/>
        <v>7</v>
      </c>
      <c r="G125" s="232">
        <v>80</v>
      </c>
      <c r="H125" s="232">
        <v>1500</v>
      </c>
      <c r="I125" s="232">
        <v>3000</v>
      </c>
      <c r="J125">
        <f t="shared" si="13"/>
        <v>12</v>
      </c>
      <c r="K125" s="230" t="s">
        <v>438</v>
      </c>
      <c r="L125" s="225"/>
      <c r="M125" s="225"/>
      <c r="N125" s="231" t="s">
        <v>334</v>
      </c>
      <c r="O125" t="b">
        <f t="shared" si="23"/>
        <v>0</v>
      </c>
      <c r="P125" t="s">
        <v>343</v>
      </c>
      <c r="R125" t="s">
        <v>336</v>
      </c>
      <c r="S125" t="b">
        <f t="shared" si="24"/>
        <v>0</v>
      </c>
    </row>
    <row r="126" spans="1:19" ht="15" customHeight="1">
      <c r="A126" t="str">
        <f t="shared" si="12"/>
        <v>≠80х1200х</v>
      </c>
      <c r="B126" s="226" t="str">
        <f t="shared" si="14"/>
        <v>АМГ6Б</v>
      </c>
      <c r="C126" s="227" t="s">
        <v>5</v>
      </c>
      <c r="D126" s="228">
        <f t="shared" si="15"/>
        <v>80</v>
      </c>
      <c r="E126" s="227" t="str">
        <f t="shared" si="16"/>
        <v>1200×4000</v>
      </c>
      <c r="F126" s="222">
        <f t="shared" si="18"/>
        <v>5</v>
      </c>
      <c r="G126" s="232">
        <v>80</v>
      </c>
      <c r="H126" s="232">
        <v>1200</v>
      </c>
      <c r="I126" s="232">
        <v>4000</v>
      </c>
      <c r="J126">
        <f t="shared" si="13"/>
        <v>12</v>
      </c>
      <c r="K126" s="230" t="s">
        <v>439</v>
      </c>
      <c r="L126" s="225"/>
      <c r="M126" s="225"/>
      <c r="N126" s="231" t="s">
        <v>347</v>
      </c>
      <c r="O126" t="b">
        <f t="shared" si="23"/>
        <v>0</v>
      </c>
      <c r="P126" s="225" t="s">
        <v>354</v>
      </c>
      <c r="Q126" t="s">
        <v>355</v>
      </c>
      <c r="R126" t="s">
        <v>336</v>
      </c>
      <c r="S126" t="e">
        <f>#REF!</f>
        <v>#REF!</v>
      </c>
    </row>
    <row r="127" spans="1:19" ht="15" customHeight="1">
      <c r="A127" t="str">
        <f t="shared" si="12"/>
        <v>≠85х2000х</v>
      </c>
      <c r="B127" s="226" t="str">
        <f t="shared" si="14"/>
        <v>АМГ6</v>
      </c>
      <c r="C127" s="227" t="s">
        <v>5</v>
      </c>
      <c r="D127" s="228">
        <f t="shared" si="15"/>
        <v>85</v>
      </c>
      <c r="E127" s="227" t="str">
        <f t="shared" si="16"/>
        <v>2000×2500</v>
      </c>
      <c r="F127" s="222">
        <f t="shared" si="18"/>
        <v>4</v>
      </c>
      <c r="G127" s="232">
        <v>85</v>
      </c>
      <c r="H127" s="232">
        <v>2000</v>
      </c>
      <c r="I127" s="232">
        <v>2500</v>
      </c>
      <c r="J127">
        <f t="shared" si="13"/>
        <v>12</v>
      </c>
      <c r="K127" s="230" t="s">
        <v>440</v>
      </c>
      <c r="L127" s="225"/>
      <c r="M127" s="225"/>
      <c r="N127" s="231" t="s">
        <v>347</v>
      </c>
      <c r="O127" t="b">
        <f t="shared" si="23"/>
        <v>0</v>
      </c>
      <c r="P127" t="s">
        <v>381</v>
      </c>
      <c r="R127" t="s">
        <v>336</v>
      </c>
      <c r="S127" t="b">
        <f t="shared" ref="S127:S141" si="25">O128</f>
        <v>0</v>
      </c>
    </row>
    <row r="128" spans="1:19" ht="15" customHeight="1">
      <c r="A128" t="str">
        <f t="shared" si="12"/>
        <v>≠85х1200х</v>
      </c>
      <c r="B128" s="226" t="str">
        <f t="shared" si="14"/>
        <v>АМГ6БАТП</v>
      </c>
      <c r="C128" s="227" t="s">
        <v>5</v>
      </c>
      <c r="D128" s="228">
        <f t="shared" si="15"/>
        <v>85</v>
      </c>
      <c r="E128" s="227" t="str">
        <f t="shared" si="16"/>
        <v>1200×3000</v>
      </c>
      <c r="F128" s="222">
        <f t="shared" si="18"/>
        <v>8</v>
      </c>
      <c r="G128" s="232">
        <v>85</v>
      </c>
      <c r="H128" s="232">
        <v>1200</v>
      </c>
      <c r="I128" s="232">
        <v>3000</v>
      </c>
      <c r="J128">
        <f t="shared" si="13"/>
        <v>12</v>
      </c>
      <c r="K128" s="230" t="s">
        <v>441</v>
      </c>
      <c r="L128" s="225"/>
      <c r="M128" s="225"/>
      <c r="N128" t="s">
        <v>334</v>
      </c>
      <c r="O128" t="b">
        <f t="shared" si="23"/>
        <v>0</v>
      </c>
      <c r="P128" t="s">
        <v>339</v>
      </c>
      <c r="Q128" t="s">
        <v>340</v>
      </c>
      <c r="R128" t="s">
        <v>336</v>
      </c>
      <c r="S128" t="b">
        <f t="shared" si="25"/>
        <v>0</v>
      </c>
    </row>
    <row r="129" spans="1:19" ht="15" customHeight="1">
      <c r="A129" t="str">
        <f t="shared" ref="A129:A192" si="26">CONCATENATE("≠",G129,"х",H129,"х")</f>
        <v>≠85х1500х</v>
      </c>
      <c r="B129" s="226" t="str">
        <f t="shared" si="14"/>
        <v>АМГ6АТП</v>
      </c>
      <c r="C129" s="227" t="s">
        <v>5</v>
      </c>
      <c r="D129" s="228">
        <f t="shared" si="15"/>
        <v>85</v>
      </c>
      <c r="E129" s="227" t="str">
        <f t="shared" si="16"/>
        <v>1500×3000</v>
      </c>
      <c r="F129" s="222">
        <f t="shared" si="18"/>
        <v>7</v>
      </c>
      <c r="G129" s="232">
        <v>85</v>
      </c>
      <c r="H129" s="232">
        <v>1500</v>
      </c>
      <c r="I129" s="232">
        <v>3000</v>
      </c>
      <c r="J129">
        <f t="shared" ref="J129:J192" si="27">LEN(K129)</f>
        <v>12</v>
      </c>
      <c r="K129" s="230" t="s">
        <v>442</v>
      </c>
      <c r="L129" s="225"/>
      <c r="M129" s="225"/>
      <c r="N129" s="231" t="s">
        <v>334</v>
      </c>
      <c r="O129" t="b">
        <f t="shared" si="23"/>
        <v>0</v>
      </c>
      <c r="P129" t="s">
        <v>343</v>
      </c>
      <c r="R129" t="s">
        <v>336</v>
      </c>
      <c r="S129" t="b">
        <f t="shared" si="25"/>
        <v>0</v>
      </c>
    </row>
    <row r="130" spans="1:19" ht="15" customHeight="1">
      <c r="A130" t="str">
        <f t="shared" si="26"/>
        <v>≠90х1200х</v>
      </c>
      <c r="B130" s="226" t="str">
        <f t="shared" ref="B130:B193" si="28">CONCATENATE(R130,Q130,P130)</f>
        <v>АМГ6БАТП</v>
      </c>
      <c r="C130" s="227" t="s">
        <v>5</v>
      </c>
      <c r="D130" s="228">
        <f t="shared" ref="D130:D193" si="29">G130</f>
        <v>90</v>
      </c>
      <c r="E130" s="227" t="str">
        <f t="shared" ref="E130:E193" si="30">CONCATENATE(H130,"×",I130)</f>
        <v>1200×2200</v>
      </c>
      <c r="F130" s="222">
        <f t="shared" si="18"/>
        <v>8</v>
      </c>
      <c r="G130" s="232">
        <v>90</v>
      </c>
      <c r="H130" s="232">
        <v>1200</v>
      </c>
      <c r="I130" s="232">
        <v>2200</v>
      </c>
      <c r="J130">
        <f t="shared" si="27"/>
        <v>12</v>
      </c>
      <c r="K130" s="230" t="s">
        <v>443</v>
      </c>
      <c r="L130" s="225"/>
      <c r="M130" s="225"/>
      <c r="N130" s="231" t="s">
        <v>347</v>
      </c>
      <c r="O130" t="b">
        <f t="shared" si="23"/>
        <v>0</v>
      </c>
      <c r="P130" t="s">
        <v>339</v>
      </c>
      <c r="Q130" t="s">
        <v>340</v>
      </c>
      <c r="R130" t="s">
        <v>336</v>
      </c>
      <c r="S130" t="b">
        <f t="shared" si="25"/>
        <v>0</v>
      </c>
    </row>
    <row r="131" spans="1:19" ht="15" customHeight="1">
      <c r="A131" t="str">
        <f t="shared" si="26"/>
        <v>≠90х1200х</v>
      </c>
      <c r="B131" s="226" t="str">
        <f t="shared" si="28"/>
        <v>АМГ6АТП</v>
      </c>
      <c r="C131" s="227" t="s">
        <v>5</v>
      </c>
      <c r="D131" s="228">
        <f t="shared" si="29"/>
        <v>90</v>
      </c>
      <c r="E131" s="227" t="str">
        <f t="shared" si="30"/>
        <v>1200×2200</v>
      </c>
      <c r="F131" s="222">
        <f t="shared" si="18"/>
        <v>7</v>
      </c>
      <c r="G131" s="232">
        <v>90</v>
      </c>
      <c r="H131" s="232">
        <v>1200</v>
      </c>
      <c r="I131" s="232">
        <v>2200</v>
      </c>
      <c r="J131">
        <f t="shared" si="27"/>
        <v>12</v>
      </c>
      <c r="K131" s="230" t="s">
        <v>443</v>
      </c>
      <c r="L131" s="225"/>
      <c r="M131" s="225"/>
      <c r="N131" s="231" t="s">
        <v>347</v>
      </c>
      <c r="O131" t="b">
        <f t="shared" si="23"/>
        <v>0</v>
      </c>
      <c r="P131" t="s">
        <v>343</v>
      </c>
      <c r="R131" t="s">
        <v>336</v>
      </c>
      <c r="S131" t="b">
        <f t="shared" si="25"/>
        <v>0</v>
      </c>
    </row>
    <row r="132" spans="1:19" ht="15" customHeight="1">
      <c r="A132" t="str">
        <f t="shared" si="26"/>
        <v>≠90х1200х</v>
      </c>
      <c r="B132" s="226" t="str">
        <f t="shared" si="28"/>
        <v>АМГ6БАТП</v>
      </c>
      <c r="C132" s="227" t="s">
        <v>5</v>
      </c>
      <c r="D132" s="228">
        <f t="shared" si="29"/>
        <v>90</v>
      </c>
      <c r="E132" s="227" t="str">
        <f t="shared" si="30"/>
        <v>1200×2250</v>
      </c>
      <c r="F132" s="222">
        <f t="shared" si="18"/>
        <v>8</v>
      </c>
      <c r="G132" s="232">
        <v>90</v>
      </c>
      <c r="H132" s="232">
        <v>1200</v>
      </c>
      <c r="I132" s="232">
        <v>2250</v>
      </c>
      <c r="J132">
        <f t="shared" si="27"/>
        <v>12</v>
      </c>
      <c r="K132" s="230" t="s">
        <v>444</v>
      </c>
      <c r="L132" s="225"/>
      <c r="M132" s="225"/>
      <c r="N132" s="231" t="s">
        <v>347</v>
      </c>
      <c r="O132" t="b">
        <f t="shared" si="23"/>
        <v>0</v>
      </c>
      <c r="P132" t="s">
        <v>339</v>
      </c>
      <c r="Q132" t="s">
        <v>340</v>
      </c>
      <c r="R132" t="s">
        <v>336</v>
      </c>
      <c r="S132" t="b">
        <f t="shared" si="25"/>
        <v>0</v>
      </c>
    </row>
    <row r="133" spans="1:19" ht="15" customHeight="1">
      <c r="A133" t="str">
        <f t="shared" si="26"/>
        <v>≠90х1200х</v>
      </c>
      <c r="B133" s="226" t="str">
        <f t="shared" si="28"/>
        <v>АМГ6АТП</v>
      </c>
      <c r="C133" s="227" t="s">
        <v>5</v>
      </c>
      <c r="D133" s="228">
        <f t="shared" si="29"/>
        <v>90</v>
      </c>
      <c r="E133" s="227" t="str">
        <f t="shared" si="30"/>
        <v>1200×2250</v>
      </c>
      <c r="F133" s="222">
        <f t="shared" si="18"/>
        <v>7</v>
      </c>
      <c r="G133" s="232">
        <v>90</v>
      </c>
      <c r="H133" s="232">
        <v>1200</v>
      </c>
      <c r="I133" s="232">
        <v>2250</v>
      </c>
      <c r="J133">
        <f t="shared" si="27"/>
        <v>12</v>
      </c>
      <c r="K133" s="230" t="s">
        <v>444</v>
      </c>
      <c r="L133" s="225"/>
      <c r="M133" s="225"/>
      <c r="N133" s="231" t="s">
        <v>347</v>
      </c>
      <c r="O133" t="b">
        <f t="shared" si="23"/>
        <v>0</v>
      </c>
      <c r="P133" t="s">
        <v>343</v>
      </c>
      <c r="R133" t="s">
        <v>336</v>
      </c>
      <c r="S133" t="b">
        <f t="shared" si="25"/>
        <v>0</v>
      </c>
    </row>
    <row r="134" spans="1:19" ht="15" customHeight="1">
      <c r="A134" t="str">
        <f t="shared" si="26"/>
        <v>≠90х1200х</v>
      </c>
      <c r="B134" s="226" t="str">
        <f t="shared" si="28"/>
        <v>АМГ6БАТП</v>
      </c>
      <c r="C134" s="227" t="s">
        <v>5</v>
      </c>
      <c r="D134" s="228">
        <f t="shared" si="29"/>
        <v>90</v>
      </c>
      <c r="E134" s="227" t="str">
        <f t="shared" si="30"/>
        <v>1200×3000</v>
      </c>
      <c r="F134" s="222">
        <f t="shared" ref="F134:F197" si="31">LEN(B134)</f>
        <v>8</v>
      </c>
      <c r="G134" s="232">
        <v>90</v>
      </c>
      <c r="H134" s="232">
        <v>1200</v>
      </c>
      <c r="I134" s="232">
        <v>3000</v>
      </c>
      <c r="J134">
        <f t="shared" si="27"/>
        <v>12</v>
      </c>
      <c r="K134" s="230" t="s">
        <v>445</v>
      </c>
      <c r="L134" s="225"/>
      <c r="M134" s="225"/>
      <c r="N134" t="s">
        <v>334</v>
      </c>
      <c r="O134" t="b">
        <f t="shared" ref="O134:O165" si="32">EXACT(B134,B135)</f>
        <v>0</v>
      </c>
      <c r="P134" t="s">
        <v>339</v>
      </c>
      <c r="Q134" t="s">
        <v>340</v>
      </c>
      <c r="R134" t="s">
        <v>336</v>
      </c>
      <c r="S134" t="b">
        <f t="shared" si="25"/>
        <v>0</v>
      </c>
    </row>
    <row r="135" spans="1:19" ht="15" customHeight="1">
      <c r="A135" t="str">
        <f t="shared" si="26"/>
        <v>≠90х1200х</v>
      </c>
      <c r="B135" s="226" t="str">
        <f t="shared" si="28"/>
        <v>АМГ6АТП</v>
      </c>
      <c r="C135" s="227" t="s">
        <v>5</v>
      </c>
      <c r="D135" s="228">
        <f t="shared" si="29"/>
        <v>90</v>
      </c>
      <c r="E135" s="227" t="str">
        <f t="shared" si="30"/>
        <v>1200×3000</v>
      </c>
      <c r="F135" s="222">
        <f t="shared" si="31"/>
        <v>7</v>
      </c>
      <c r="G135" s="232">
        <v>90</v>
      </c>
      <c r="H135" s="232">
        <v>1200</v>
      </c>
      <c r="I135" s="232">
        <v>3000</v>
      </c>
      <c r="J135">
        <f t="shared" si="27"/>
        <v>12</v>
      </c>
      <c r="K135" s="230" t="s">
        <v>445</v>
      </c>
      <c r="L135" s="225"/>
      <c r="M135" s="225"/>
      <c r="N135" t="s">
        <v>334</v>
      </c>
      <c r="O135" t="b">
        <f t="shared" si="32"/>
        <v>0</v>
      </c>
      <c r="P135" t="s">
        <v>343</v>
      </c>
      <c r="R135" t="s">
        <v>336</v>
      </c>
      <c r="S135" t="b">
        <f t="shared" si="25"/>
        <v>0</v>
      </c>
    </row>
    <row r="136" spans="1:19" ht="15" customHeight="1">
      <c r="A136" t="str">
        <f t="shared" si="26"/>
        <v>≠90х1500х</v>
      </c>
      <c r="B136" s="226" t="str">
        <f t="shared" si="28"/>
        <v>АМГ6БАТП</v>
      </c>
      <c r="C136" s="227" t="s">
        <v>5</v>
      </c>
      <c r="D136" s="228">
        <f t="shared" si="29"/>
        <v>90</v>
      </c>
      <c r="E136" s="227" t="str">
        <f t="shared" si="30"/>
        <v>1500×3000</v>
      </c>
      <c r="F136" s="222">
        <f t="shared" si="31"/>
        <v>8</v>
      </c>
      <c r="G136" s="232">
        <v>90</v>
      </c>
      <c r="H136" s="232">
        <v>1500</v>
      </c>
      <c r="I136" s="232">
        <v>3000</v>
      </c>
      <c r="J136">
        <f t="shared" si="27"/>
        <v>12</v>
      </c>
      <c r="K136" s="230" t="s">
        <v>446</v>
      </c>
      <c r="L136" s="225"/>
      <c r="M136" s="225"/>
      <c r="N136" s="231" t="s">
        <v>334</v>
      </c>
      <c r="O136" t="b">
        <f t="shared" si="32"/>
        <v>0</v>
      </c>
      <c r="P136" t="s">
        <v>339</v>
      </c>
      <c r="Q136" t="s">
        <v>340</v>
      </c>
      <c r="R136" t="s">
        <v>336</v>
      </c>
      <c r="S136" t="b">
        <f t="shared" si="25"/>
        <v>1</v>
      </c>
    </row>
    <row r="137" spans="1:19" ht="15" customHeight="1">
      <c r="A137" t="str">
        <f t="shared" si="26"/>
        <v>≠90х1500х</v>
      </c>
      <c r="B137" s="226" t="str">
        <f t="shared" si="28"/>
        <v>АМГ6АТП</v>
      </c>
      <c r="C137" s="227" t="s">
        <v>5</v>
      </c>
      <c r="D137" s="228">
        <f t="shared" si="29"/>
        <v>90</v>
      </c>
      <c r="E137" s="227" t="str">
        <f t="shared" si="30"/>
        <v>1500×3000</v>
      </c>
      <c r="F137" s="222">
        <f t="shared" si="31"/>
        <v>7</v>
      </c>
      <c r="G137" s="232">
        <v>90</v>
      </c>
      <c r="H137" s="232">
        <v>1500</v>
      </c>
      <c r="I137" s="232">
        <v>3000</v>
      </c>
      <c r="J137">
        <f t="shared" si="27"/>
        <v>12</v>
      </c>
      <c r="K137" s="230" t="s">
        <v>446</v>
      </c>
      <c r="L137" s="225"/>
      <c r="M137" s="225"/>
      <c r="N137" s="231" t="s">
        <v>334</v>
      </c>
      <c r="O137" t="b">
        <f t="shared" si="32"/>
        <v>1</v>
      </c>
      <c r="P137" t="s">
        <v>343</v>
      </c>
      <c r="R137" t="s">
        <v>336</v>
      </c>
      <c r="S137" t="b">
        <f t="shared" si="25"/>
        <v>0</v>
      </c>
    </row>
    <row r="138" spans="1:19" ht="15" customHeight="1">
      <c r="A138" t="str">
        <f t="shared" si="26"/>
        <v>≠95х1200х</v>
      </c>
      <c r="B138" s="226" t="str">
        <f t="shared" si="28"/>
        <v>АМГ6АТП</v>
      </c>
      <c r="C138" s="227" t="s">
        <v>5</v>
      </c>
      <c r="D138" s="228">
        <f t="shared" si="29"/>
        <v>95</v>
      </c>
      <c r="E138" s="227" t="str">
        <f t="shared" si="30"/>
        <v>1200×3000</v>
      </c>
      <c r="F138" s="222">
        <f t="shared" si="31"/>
        <v>7</v>
      </c>
      <c r="G138" s="232">
        <v>95</v>
      </c>
      <c r="H138" s="232">
        <v>1200</v>
      </c>
      <c r="I138" s="232">
        <v>3000</v>
      </c>
      <c r="J138">
        <f t="shared" si="27"/>
        <v>12</v>
      </c>
      <c r="K138" s="230" t="s">
        <v>447</v>
      </c>
      <c r="L138" s="225"/>
      <c r="M138" s="225"/>
      <c r="N138" t="s">
        <v>334</v>
      </c>
      <c r="O138" t="b">
        <f t="shared" si="32"/>
        <v>0</v>
      </c>
      <c r="P138" t="s">
        <v>343</v>
      </c>
      <c r="R138" t="s">
        <v>336</v>
      </c>
      <c r="S138" t="b">
        <f t="shared" si="25"/>
        <v>1</v>
      </c>
    </row>
    <row r="139" spans="1:19" ht="15" customHeight="1">
      <c r="A139" t="str">
        <f t="shared" si="26"/>
        <v>≠100х1600х</v>
      </c>
      <c r="B139" s="226" t="str">
        <f t="shared" si="28"/>
        <v>АМГ6БАТП</v>
      </c>
      <c r="C139" s="227" t="s">
        <v>5</v>
      </c>
      <c r="D139" s="228">
        <f t="shared" si="29"/>
        <v>100</v>
      </c>
      <c r="E139" s="227" t="str">
        <f t="shared" si="30"/>
        <v>1600×2500</v>
      </c>
      <c r="F139" s="222">
        <f t="shared" si="31"/>
        <v>8</v>
      </c>
      <c r="G139" s="232">
        <v>100</v>
      </c>
      <c r="H139" s="232">
        <v>1600</v>
      </c>
      <c r="I139" s="232">
        <v>2500</v>
      </c>
      <c r="J139">
        <f t="shared" si="27"/>
        <v>13</v>
      </c>
      <c r="K139" s="230" t="s">
        <v>448</v>
      </c>
      <c r="L139" s="225"/>
      <c r="M139" s="225"/>
      <c r="N139" s="231" t="s">
        <v>347</v>
      </c>
      <c r="O139" t="b">
        <f t="shared" si="32"/>
        <v>1</v>
      </c>
      <c r="P139" t="s">
        <v>339</v>
      </c>
      <c r="Q139" t="s">
        <v>340</v>
      </c>
      <c r="R139" t="s">
        <v>336</v>
      </c>
      <c r="S139" t="b">
        <f t="shared" si="25"/>
        <v>1</v>
      </c>
    </row>
    <row r="140" spans="1:19" ht="15" customHeight="1">
      <c r="A140" t="str">
        <f t="shared" si="26"/>
        <v>≠100х1200х</v>
      </c>
      <c r="B140" s="226" t="str">
        <f t="shared" si="28"/>
        <v>АМГ6БАТП</v>
      </c>
      <c r="C140" s="227" t="s">
        <v>5</v>
      </c>
      <c r="D140" s="228">
        <f t="shared" si="29"/>
        <v>100</v>
      </c>
      <c r="E140" s="227" t="str">
        <f t="shared" si="30"/>
        <v>1200×3000</v>
      </c>
      <c r="F140" s="222">
        <f t="shared" si="31"/>
        <v>8</v>
      </c>
      <c r="G140" s="232">
        <v>100</v>
      </c>
      <c r="H140" s="232">
        <v>1200</v>
      </c>
      <c r="I140" s="232">
        <v>3000</v>
      </c>
      <c r="J140">
        <f t="shared" si="27"/>
        <v>13</v>
      </c>
      <c r="K140" s="230" t="s">
        <v>449</v>
      </c>
      <c r="L140" s="225"/>
      <c r="M140" s="225"/>
      <c r="N140" t="s">
        <v>334</v>
      </c>
      <c r="O140" t="b">
        <f t="shared" si="32"/>
        <v>1</v>
      </c>
      <c r="P140" t="s">
        <v>339</v>
      </c>
      <c r="Q140" t="s">
        <v>340</v>
      </c>
      <c r="R140" t="s">
        <v>336</v>
      </c>
      <c r="S140" t="b">
        <f t="shared" si="25"/>
        <v>0</v>
      </c>
    </row>
    <row r="141" spans="1:19" ht="15" customHeight="1">
      <c r="A141" t="str">
        <f t="shared" si="26"/>
        <v>≠100х1500х</v>
      </c>
      <c r="B141" s="226" t="str">
        <f t="shared" si="28"/>
        <v>АМГ6БАТП</v>
      </c>
      <c r="C141" s="227" t="s">
        <v>5</v>
      </c>
      <c r="D141" s="228">
        <f t="shared" si="29"/>
        <v>100</v>
      </c>
      <c r="E141" s="227" t="str">
        <f t="shared" si="30"/>
        <v>1500×3000</v>
      </c>
      <c r="F141" s="222">
        <f t="shared" si="31"/>
        <v>8</v>
      </c>
      <c r="G141" s="232">
        <v>100</v>
      </c>
      <c r="H141" s="232">
        <v>1500</v>
      </c>
      <c r="I141" s="232">
        <v>3000</v>
      </c>
      <c r="J141">
        <f t="shared" si="27"/>
        <v>13</v>
      </c>
      <c r="K141" s="230" t="s">
        <v>450</v>
      </c>
      <c r="L141" s="225"/>
      <c r="M141" s="225"/>
      <c r="N141" s="231" t="s">
        <v>334</v>
      </c>
      <c r="O141" t="b">
        <f t="shared" si="32"/>
        <v>0</v>
      </c>
      <c r="P141" t="s">
        <v>339</v>
      </c>
      <c r="Q141" t="s">
        <v>340</v>
      </c>
      <c r="R141" t="s">
        <v>336</v>
      </c>
      <c r="S141" t="b">
        <f t="shared" si="25"/>
        <v>1</v>
      </c>
    </row>
    <row r="142" spans="1:19" ht="15" customHeight="1">
      <c r="A142" t="str">
        <f t="shared" si="26"/>
        <v>≠100х1500х</v>
      </c>
      <c r="B142" s="226" t="str">
        <f t="shared" si="28"/>
        <v>АМГ6АТП</v>
      </c>
      <c r="C142" s="227" t="s">
        <v>5</v>
      </c>
      <c r="D142" s="228">
        <f t="shared" si="29"/>
        <v>100</v>
      </c>
      <c r="E142" s="227" t="str">
        <f t="shared" si="30"/>
        <v>1500×3000</v>
      </c>
      <c r="F142" s="222">
        <f t="shared" si="31"/>
        <v>7</v>
      </c>
      <c r="G142" s="232">
        <v>100</v>
      </c>
      <c r="H142" s="232">
        <v>1500</v>
      </c>
      <c r="I142" s="232">
        <v>3000</v>
      </c>
      <c r="J142">
        <f t="shared" si="27"/>
        <v>13</v>
      </c>
      <c r="K142" s="230" t="s">
        <v>450</v>
      </c>
      <c r="L142" s="225"/>
      <c r="M142" s="225"/>
      <c r="N142" s="231" t="s">
        <v>334</v>
      </c>
      <c r="O142" t="b">
        <f t="shared" si="32"/>
        <v>1</v>
      </c>
      <c r="P142" t="s">
        <v>343</v>
      </c>
      <c r="R142" t="s">
        <v>336</v>
      </c>
      <c r="S142" t="e">
        <f>#REF!</f>
        <v>#REF!</v>
      </c>
    </row>
    <row r="143" spans="1:19" ht="15" customHeight="1">
      <c r="A143" t="str">
        <f t="shared" si="26"/>
        <v>≠110х1200х</v>
      </c>
      <c r="B143" s="226" t="str">
        <f t="shared" si="28"/>
        <v>АМГ6АТП</v>
      </c>
      <c r="C143" s="227" t="s">
        <v>5</v>
      </c>
      <c r="D143" s="228">
        <f t="shared" si="29"/>
        <v>110</v>
      </c>
      <c r="E143" s="227" t="str">
        <f t="shared" si="30"/>
        <v>1200×3000</v>
      </c>
      <c r="F143" s="222">
        <f t="shared" si="31"/>
        <v>7</v>
      </c>
      <c r="G143" s="232">
        <v>110</v>
      </c>
      <c r="H143" s="232">
        <v>1200</v>
      </c>
      <c r="I143" s="232">
        <v>3000</v>
      </c>
      <c r="J143">
        <f t="shared" si="27"/>
        <v>13</v>
      </c>
      <c r="K143" s="230" t="s">
        <v>451</v>
      </c>
      <c r="L143" s="225"/>
      <c r="M143" s="225"/>
      <c r="N143" t="s">
        <v>334</v>
      </c>
      <c r="O143" t="b">
        <f t="shared" si="32"/>
        <v>1</v>
      </c>
      <c r="P143" t="s">
        <v>343</v>
      </c>
      <c r="R143" t="s">
        <v>336</v>
      </c>
      <c r="S143" t="b">
        <f t="shared" ref="S143:S151" si="33">O144</f>
        <v>1</v>
      </c>
    </row>
    <row r="144" spans="1:19" ht="15" customHeight="1">
      <c r="A144" t="str">
        <f t="shared" si="26"/>
        <v>≠110х1500х</v>
      </c>
      <c r="B144" s="226" t="str">
        <f t="shared" si="28"/>
        <v>АМГ6АТП</v>
      </c>
      <c r="C144" s="227" t="s">
        <v>5</v>
      </c>
      <c r="D144" s="228">
        <f t="shared" si="29"/>
        <v>110</v>
      </c>
      <c r="E144" s="227" t="str">
        <f t="shared" si="30"/>
        <v>1500×3000</v>
      </c>
      <c r="F144" s="222">
        <f t="shared" si="31"/>
        <v>7</v>
      </c>
      <c r="G144" s="232">
        <v>110</v>
      </c>
      <c r="H144" s="232">
        <v>1500</v>
      </c>
      <c r="I144" s="232">
        <v>3000</v>
      </c>
      <c r="J144">
        <f t="shared" si="27"/>
        <v>13</v>
      </c>
      <c r="K144" s="230" t="s">
        <v>452</v>
      </c>
      <c r="L144" s="225"/>
      <c r="M144" s="225"/>
      <c r="N144" s="231" t="s">
        <v>334</v>
      </c>
      <c r="O144" t="b">
        <f t="shared" si="32"/>
        <v>1</v>
      </c>
      <c r="P144" t="s">
        <v>343</v>
      </c>
      <c r="R144" t="s">
        <v>336</v>
      </c>
      <c r="S144" t="b">
        <f t="shared" si="33"/>
        <v>1</v>
      </c>
    </row>
    <row r="145" spans="1:19" ht="15" customHeight="1">
      <c r="A145" t="str">
        <f t="shared" si="26"/>
        <v>≠111х1500х</v>
      </c>
      <c r="B145" s="226" t="str">
        <f t="shared" si="28"/>
        <v>АМГ6АТП</v>
      </c>
      <c r="C145" s="227" t="s">
        <v>5</v>
      </c>
      <c r="D145" s="228">
        <f t="shared" si="29"/>
        <v>111</v>
      </c>
      <c r="E145" s="227" t="str">
        <f t="shared" si="30"/>
        <v>1500×3000</v>
      </c>
      <c r="F145" s="222">
        <f t="shared" si="31"/>
        <v>7</v>
      </c>
      <c r="G145" s="232">
        <v>111</v>
      </c>
      <c r="H145" s="232">
        <v>1500</v>
      </c>
      <c r="I145" s="232">
        <v>3000</v>
      </c>
      <c r="J145">
        <f t="shared" si="27"/>
        <v>13</v>
      </c>
      <c r="K145" s="230" t="s">
        <v>453</v>
      </c>
      <c r="L145" s="225"/>
      <c r="M145" s="225"/>
      <c r="N145" s="231" t="s">
        <v>334</v>
      </c>
      <c r="O145" t="b">
        <f t="shared" si="32"/>
        <v>1</v>
      </c>
      <c r="P145" t="s">
        <v>343</v>
      </c>
      <c r="R145" t="s">
        <v>336</v>
      </c>
      <c r="S145" t="b">
        <f t="shared" si="33"/>
        <v>1</v>
      </c>
    </row>
    <row r="146" spans="1:19" ht="15" customHeight="1">
      <c r="A146" t="str">
        <f t="shared" si="26"/>
        <v>≠115х1200х</v>
      </c>
      <c r="B146" s="226" t="str">
        <f t="shared" si="28"/>
        <v>АМГ6АТП</v>
      </c>
      <c r="C146" s="227" t="s">
        <v>5</v>
      </c>
      <c r="D146" s="228">
        <f t="shared" si="29"/>
        <v>115</v>
      </c>
      <c r="E146" s="227" t="str">
        <f t="shared" si="30"/>
        <v>1200×3000</v>
      </c>
      <c r="F146" s="222">
        <f t="shared" si="31"/>
        <v>7</v>
      </c>
      <c r="G146" s="232">
        <v>115</v>
      </c>
      <c r="H146" s="232">
        <v>1200</v>
      </c>
      <c r="I146" s="232">
        <v>3000</v>
      </c>
      <c r="J146">
        <f t="shared" si="27"/>
        <v>13</v>
      </c>
      <c r="K146" s="230" t="s">
        <v>454</v>
      </c>
      <c r="L146" s="225"/>
      <c r="M146" s="225"/>
      <c r="N146" t="s">
        <v>334</v>
      </c>
      <c r="O146" t="b">
        <f t="shared" si="32"/>
        <v>1</v>
      </c>
      <c r="P146" t="s">
        <v>343</v>
      </c>
      <c r="R146" t="s">
        <v>336</v>
      </c>
      <c r="S146" t="b">
        <f t="shared" si="33"/>
        <v>1</v>
      </c>
    </row>
    <row r="147" spans="1:19" ht="15" customHeight="1">
      <c r="A147" t="str">
        <f t="shared" si="26"/>
        <v>≠116х1500х</v>
      </c>
      <c r="B147" s="226" t="str">
        <f t="shared" si="28"/>
        <v>АМГ6АТП</v>
      </c>
      <c r="C147" s="227" t="s">
        <v>5</v>
      </c>
      <c r="D147" s="228">
        <f t="shared" si="29"/>
        <v>116</v>
      </c>
      <c r="E147" s="227" t="str">
        <f t="shared" si="30"/>
        <v>1500×3000</v>
      </c>
      <c r="F147" s="222">
        <f t="shared" si="31"/>
        <v>7</v>
      </c>
      <c r="G147" s="232">
        <v>116</v>
      </c>
      <c r="H147" s="232">
        <v>1500</v>
      </c>
      <c r="I147" s="232">
        <v>3000</v>
      </c>
      <c r="J147">
        <f t="shared" si="27"/>
        <v>13</v>
      </c>
      <c r="K147" s="230" t="s">
        <v>455</v>
      </c>
      <c r="L147" s="225"/>
      <c r="M147" s="225"/>
      <c r="N147" s="231" t="s">
        <v>334</v>
      </c>
      <c r="O147" t="b">
        <f t="shared" si="32"/>
        <v>1</v>
      </c>
      <c r="P147" t="s">
        <v>343</v>
      </c>
      <c r="R147" t="s">
        <v>336</v>
      </c>
      <c r="S147" t="b">
        <f t="shared" si="33"/>
        <v>1</v>
      </c>
    </row>
    <row r="148" spans="1:19" ht="15" customHeight="1">
      <c r="A148" t="str">
        <f t="shared" si="26"/>
        <v>≠120х1000х</v>
      </c>
      <c r="B148" s="226" t="str">
        <f t="shared" si="28"/>
        <v>АМГ6АТП</v>
      </c>
      <c r="C148" s="227" t="s">
        <v>5</v>
      </c>
      <c r="D148" s="228">
        <f t="shared" si="29"/>
        <v>120</v>
      </c>
      <c r="E148" s="227" t="str">
        <f t="shared" si="30"/>
        <v>1000×2000</v>
      </c>
      <c r="F148" s="222">
        <f t="shared" si="31"/>
        <v>7</v>
      </c>
      <c r="G148" s="232">
        <v>120</v>
      </c>
      <c r="H148" s="232">
        <v>1000</v>
      </c>
      <c r="I148" s="232">
        <v>2000</v>
      </c>
      <c r="J148">
        <f t="shared" si="27"/>
        <v>13</v>
      </c>
      <c r="K148" s="230" t="s">
        <v>456</v>
      </c>
      <c r="L148" s="225"/>
      <c r="M148" s="225"/>
      <c r="N148" s="231" t="s">
        <v>347</v>
      </c>
      <c r="O148" t="b">
        <f t="shared" si="32"/>
        <v>1</v>
      </c>
      <c r="P148" t="s">
        <v>343</v>
      </c>
      <c r="R148" t="s">
        <v>336</v>
      </c>
      <c r="S148" t="b">
        <f t="shared" si="33"/>
        <v>0</v>
      </c>
    </row>
    <row r="149" spans="1:19" ht="15" customHeight="1">
      <c r="A149" t="str">
        <f t="shared" si="26"/>
        <v>≠120х1200х</v>
      </c>
      <c r="B149" s="226" t="str">
        <f t="shared" si="28"/>
        <v>АМГ6АТП</v>
      </c>
      <c r="C149" s="227" t="s">
        <v>5</v>
      </c>
      <c r="D149" s="228">
        <f t="shared" si="29"/>
        <v>120</v>
      </c>
      <c r="E149" s="227" t="str">
        <f t="shared" si="30"/>
        <v>1200×2250</v>
      </c>
      <c r="F149" s="222">
        <f t="shared" si="31"/>
        <v>7</v>
      </c>
      <c r="G149" s="232">
        <v>120</v>
      </c>
      <c r="H149" s="232">
        <v>1200</v>
      </c>
      <c r="I149" s="232">
        <v>2250</v>
      </c>
      <c r="J149">
        <f t="shared" si="27"/>
        <v>13</v>
      </c>
      <c r="K149" s="230" t="s">
        <v>457</v>
      </c>
      <c r="L149" s="225"/>
      <c r="M149" s="225"/>
      <c r="N149" s="231" t="s">
        <v>347</v>
      </c>
      <c r="O149" t="b">
        <f t="shared" si="32"/>
        <v>0</v>
      </c>
      <c r="P149" t="s">
        <v>343</v>
      </c>
      <c r="R149" t="s">
        <v>336</v>
      </c>
      <c r="S149" t="b">
        <f t="shared" si="33"/>
        <v>0</v>
      </c>
    </row>
    <row r="150" spans="1:19" ht="15" customHeight="1">
      <c r="A150" t="str">
        <f t="shared" si="26"/>
        <v>≠120х1200х</v>
      </c>
      <c r="B150" s="226" t="str">
        <f t="shared" si="28"/>
        <v>АМГ6БАТП</v>
      </c>
      <c r="C150" s="227" t="s">
        <v>5</v>
      </c>
      <c r="D150" s="228">
        <f t="shared" si="29"/>
        <v>120</v>
      </c>
      <c r="E150" s="227" t="str">
        <f t="shared" si="30"/>
        <v>1200×3000</v>
      </c>
      <c r="F150" s="222">
        <f t="shared" si="31"/>
        <v>8</v>
      </c>
      <c r="G150" s="232">
        <v>120</v>
      </c>
      <c r="H150" s="232">
        <v>1200</v>
      </c>
      <c r="I150" s="232">
        <v>3000</v>
      </c>
      <c r="J150">
        <f t="shared" si="27"/>
        <v>13</v>
      </c>
      <c r="K150" s="230" t="s">
        <v>458</v>
      </c>
      <c r="L150" s="225"/>
      <c r="M150" s="225"/>
      <c r="N150" t="s">
        <v>334</v>
      </c>
      <c r="O150" t="b">
        <f t="shared" si="32"/>
        <v>0</v>
      </c>
      <c r="P150" t="s">
        <v>339</v>
      </c>
      <c r="Q150" t="s">
        <v>340</v>
      </c>
      <c r="R150" t="s">
        <v>336</v>
      </c>
      <c r="S150" t="b">
        <f t="shared" si="33"/>
        <v>0</v>
      </c>
    </row>
    <row r="151" spans="1:19" ht="15" customHeight="1">
      <c r="A151" t="str">
        <f t="shared" si="26"/>
        <v>≠120х1200х</v>
      </c>
      <c r="B151" s="226" t="str">
        <f t="shared" si="28"/>
        <v>АМГ6АТП</v>
      </c>
      <c r="C151" s="227" t="s">
        <v>5</v>
      </c>
      <c r="D151" s="228">
        <f t="shared" si="29"/>
        <v>120</v>
      </c>
      <c r="E151" s="227" t="str">
        <f t="shared" si="30"/>
        <v>1200×3000</v>
      </c>
      <c r="F151" s="222">
        <f t="shared" si="31"/>
        <v>7</v>
      </c>
      <c r="G151" s="232">
        <v>120</v>
      </c>
      <c r="H151" s="232">
        <v>1200</v>
      </c>
      <c r="I151" s="232">
        <v>3000</v>
      </c>
      <c r="J151">
        <f t="shared" si="27"/>
        <v>13</v>
      </c>
      <c r="K151" s="230" t="s">
        <v>458</v>
      </c>
      <c r="L151" s="225"/>
      <c r="M151" s="225"/>
      <c r="N151" t="s">
        <v>334</v>
      </c>
      <c r="O151" t="b">
        <f t="shared" si="32"/>
        <v>0</v>
      </c>
      <c r="P151" t="s">
        <v>343</v>
      </c>
      <c r="R151" t="s">
        <v>336</v>
      </c>
      <c r="S151" t="b">
        <f t="shared" si="33"/>
        <v>0</v>
      </c>
    </row>
    <row r="152" spans="1:19" ht="15" customHeight="1">
      <c r="A152" t="str">
        <f t="shared" si="26"/>
        <v>≠120х1500х</v>
      </c>
      <c r="B152" s="226" t="str">
        <f t="shared" si="28"/>
        <v>АМГ6БАТП</v>
      </c>
      <c r="C152" s="227" t="s">
        <v>5</v>
      </c>
      <c r="D152" s="228">
        <f t="shared" si="29"/>
        <v>120</v>
      </c>
      <c r="E152" s="227" t="str">
        <f t="shared" si="30"/>
        <v>1500×3000</v>
      </c>
      <c r="F152" s="222">
        <f t="shared" si="31"/>
        <v>8</v>
      </c>
      <c r="G152" s="232">
        <v>120</v>
      </c>
      <c r="H152" s="232">
        <v>1500</v>
      </c>
      <c r="I152" s="232">
        <v>3000</v>
      </c>
      <c r="J152">
        <f t="shared" si="27"/>
        <v>13</v>
      </c>
      <c r="K152" s="230" t="s">
        <v>459</v>
      </c>
      <c r="L152" s="225"/>
      <c r="M152" s="225"/>
      <c r="N152" s="231" t="s">
        <v>334</v>
      </c>
      <c r="O152" t="b">
        <f t="shared" si="32"/>
        <v>0</v>
      </c>
      <c r="P152" t="s">
        <v>339</v>
      </c>
      <c r="Q152" t="s">
        <v>340</v>
      </c>
      <c r="R152" t="s">
        <v>336</v>
      </c>
      <c r="S152" t="e">
        <f>#REF!</f>
        <v>#REF!</v>
      </c>
    </row>
    <row r="153" spans="1:19" ht="15" customHeight="1">
      <c r="A153" t="str">
        <f t="shared" si="26"/>
        <v>≠120х1500х</v>
      </c>
      <c r="B153" s="226" t="str">
        <f t="shared" si="28"/>
        <v>АМГ6АТП</v>
      </c>
      <c r="C153" s="227" t="s">
        <v>5</v>
      </c>
      <c r="D153" s="228">
        <f t="shared" si="29"/>
        <v>120</v>
      </c>
      <c r="E153" s="227" t="str">
        <f t="shared" si="30"/>
        <v>1500×3000</v>
      </c>
      <c r="F153" s="222">
        <f t="shared" si="31"/>
        <v>7</v>
      </c>
      <c r="G153" s="232">
        <v>120</v>
      </c>
      <c r="H153">
        <v>1500</v>
      </c>
      <c r="I153" s="232">
        <v>3000</v>
      </c>
      <c r="J153">
        <f t="shared" si="27"/>
        <v>13</v>
      </c>
      <c r="K153" s="230" t="s">
        <v>460</v>
      </c>
      <c r="L153" s="225"/>
      <c r="M153" s="225"/>
      <c r="N153" s="231" t="s">
        <v>347</v>
      </c>
      <c r="O153" t="b">
        <f t="shared" si="32"/>
        <v>1</v>
      </c>
      <c r="P153" t="s">
        <v>343</v>
      </c>
      <c r="R153" t="s">
        <v>336</v>
      </c>
      <c r="S153" t="b">
        <f t="shared" ref="S153:S184" si="34">O154</f>
        <v>1</v>
      </c>
    </row>
    <row r="154" spans="1:19" ht="15" customHeight="1">
      <c r="A154" t="str">
        <f t="shared" si="26"/>
        <v>≠121х1000х</v>
      </c>
      <c r="B154" s="226" t="str">
        <f t="shared" si="28"/>
        <v>АМГ6АТП</v>
      </c>
      <c r="C154" s="227" t="s">
        <v>5</v>
      </c>
      <c r="D154" s="228">
        <f t="shared" si="29"/>
        <v>121</v>
      </c>
      <c r="E154" s="227" t="str">
        <f t="shared" si="30"/>
        <v>1000×2000</v>
      </c>
      <c r="F154" s="222">
        <f t="shared" si="31"/>
        <v>7</v>
      </c>
      <c r="G154" s="232">
        <v>121</v>
      </c>
      <c r="H154">
        <v>1000</v>
      </c>
      <c r="I154">
        <v>2000</v>
      </c>
      <c r="J154">
        <f t="shared" si="27"/>
        <v>13</v>
      </c>
      <c r="K154" s="230" t="s">
        <v>461</v>
      </c>
      <c r="L154" s="225"/>
      <c r="M154" s="225"/>
      <c r="N154" s="231" t="s">
        <v>347</v>
      </c>
      <c r="O154" t="b">
        <f t="shared" si="32"/>
        <v>1</v>
      </c>
      <c r="P154" t="s">
        <v>343</v>
      </c>
      <c r="R154" t="s">
        <v>336</v>
      </c>
      <c r="S154" t="b">
        <f t="shared" si="34"/>
        <v>1</v>
      </c>
    </row>
    <row r="155" spans="1:19" ht="15" customHeight="1">
      <c r="A155" t="str">
        <f t="shared" si="26"/>
        <v>≠121х1200х</v>
      </c>
      <c r="B155" s="226" t="str">
        <f t="shared" si="28"/>
        <v>АМГ6АТП</v>
      </c>
      <c r="C155" s="227" t="s">
        <v>5</v>
      </c>
      <c r="D155" s="228">
        <f t="shared" si="29"/>
        <v>121</v>
      </c>
      <c r="E155" s="227" t="str">
        <f t="shared" si="30"/>
        <v>1200×3000</v>
      </c>
      <c r="F155" s="222">
        <f t="shared" si="31"/>
        <v>7</v>
      </c>
      <c r="G155" s="232">
        <v>121</v>
      </c>
      <c r="H155" s="232">
        <v>1200</v>
      </c>
      <c r="I155" s="232">
        <v>3000</v>
      </c>
      <c r="J155">
        <f t="shared" si="27"/>
        <v>13</v>
      </c>
      <c r="K155" s="230" t="s">
        <v>462</v>
      </c>
      <c r="L155" s="225"/>
      <c r="M155" s="225"/>
      <c r="N155" t="s">
        <v>334</v>
      </c>
      <c r="O155" t="b">
        <f t="shared" si="32"/>
        <v>1</v>
      </c>
      <c r="P155" t="s">
        <v>343</v>
      </c>
      <c r="R155" t="s">
        <v>336</v>
      </c>
      <c r="S155" t="b">
        <f t="shared" si="34"/>
        <v>1</v>
      </c>
    </row>
    <row r="156" spans="1:19" ht="15" customHeight="1">
      <c r="A156" t="str">
        <f t="shared" si="26"/>
        <v>≠121х1500х</v>
      </c>
      <c r="B156" s="226" t="str">
        <f t="shared" si="28"/>
        <v>АМГ6АТП</v>
      </c>
      <c r="C156" s="227" t="s">
        <v>5</v>
      </c>
      <c r="D156" s="228">
        <f t="shared" si="29"/>
        <v>121</v>
      </c>
      <c r="E156" s="227" t="str">
        <f t="shared" si="30"/>
        <v>1500×3000</v>
      </c>
      <c r="F156" s="222">
        <f t="shared" si="31"/>
        <v>7</v>
      </c>
      <c r="G156" s="232">
        <v>121</v>
      </c>
      <c r="H156" s="232">
        <v>1500</v>
      </c>
      <c r="I156" s="232">
        <v>3000</v>
      </c>
      <c r="J156">
        <f t="shared" si="27"/>
        <v>13</v>
      </c>
      <c r="K156" s="230" t="s">
        <v>463</v>
      </c>
      <c r="L156" s="225"/>
      <c r="M156" s="225"/>
      <c r="N156" s="231" t="s">
        <v>334</v>
      </c>
      <c r="O156" t="b">
        <f t="shared" si="32"/>
        <v>1</v>
      </c>
      <c r="P156" t="s">
        <v>343</v>
      </c>
      <c r="R156" t="s">
        <v>336</v>
      </c>
      <c r="S156" t="b">
        <f t="shared" si="34"/>
        <v>0</v>
      </c>
    </row>
    <row r="157" spans="1:19" ht="15" customHeight="1">
      <c r="A157" t="str">
        <f t="shared" si="26"/>
        <v>≠130х1000х</v>
      </c>
      <c r="B157" s="226" t="str">
        <f t="shared" si="28"/>
        <v>АМГ6АТП</v>
      </c>
      <c r="C157" s="227" t="s">
        <v>5</v>
      </c>
      <c r="D157" s="228">
        <f t="shared" si="29"/>
        <v>130</v>
      </c>
      <c r="E157" s="227" t="str">
        <f t="shared" si="30"/>
        <v>1000×2000</v>
      </c>
      <c r="F157" s="222">
        <f t="shared" si="31"/>
        <v>7</v>
      </c>
      <c r="G157" s="232">
        <v>130</v>
      </c>
      <c r="H157" s="232">
        <v>1000</v>
      </c>
      <c r="I157" s="232">
        <v>2000</v>
      </c>
      <c r="J157">
        <f t="shared" si="27"/>
        <v>13</v>
      </c>
      <c r="K157" s="230" t="s">
        <v>464</v>
      </c>
      <c r="L157" s="225"/>
      <c r="M157" s="225"/>
      <c r="N157" s="231" t="s">
        <v>347</v>
      </c>
      <c r="O157" t="b">
        <f t="shared" si="32"/>
        <v>0</v>
      </c>
      <c r="P157" t="s">
        <v>343</v>
      </c>
      <c r="R157" t="s">
        <v>336</v>
      </c>
      <c r="S157" t="b">
        <f t="shared" si="34"/>
        <v>0</v>
      </c>
    </row>
    <row r="158" spans="1:19" ht="15" customHeight="1">
      <c r="A158" t="str">
        <f t="shared" si="26"/>
        <v>≠130х1200х</v>
      </c>
      <c r="B158" s="226" t="str">
        <f t="shared" si="28"/>
        <v>АМГ6БАТП</v>
      </c>
      <c r="C158" s="227" t="s">
        <v>5</v>
      </c>
      <c r="D158" s="228">
        <f t="shared" si="29"/>
        <v>130</v>
      </c>
      <c r="E158" s="227" t="str">
        <f t="shared" si="30"/>
        <v>1200×3000</v>
      </c>
      <c r="F158" s="222">
        <f t="shared" si="31"/>
        <v>8</v>
      </c>
      <c r="G158" s="232">
        <v>130</v>
      </c>
      <c r="H158" s="232">
        <v>1200</v>
      </c>
      <c r="I158" s="232">
        <v>3000</v>
      </c>
      <c r="J158">
        <f t="shared" si="27"/>
        <v>13</v>
      </c>
      <c r="K158" s="230" t="s">
        <v>465</v>
      </c>
      <c r="L158" s="225"/>
      <c r="M158" s="225"/>
      <c r="N158" t="s">
        <v>334</v>
      </c>
      <c r="O158" t="b">
        <f t="shared" si="32"/>
        <v>0</v>
      </c>
      <c r="P158" t="s">
        <v>339</v>
      </c>
      <c r="Q158" t="s">
        <v>340</v>
      </c>
      <c r="R158" t="s">
        <v>336</v>
      </c>
      <c r="S158" t="b">
        <f t="shared" si="34"/>
        <v>1</v>
      </c>
    </row>
    <row r="159" spans="1:19" ht="15" customHeight="1">
      <c r="A159" t="str">
        <f t="shared" si="26"/>
        <v>≠130х1200х</v>
      </c>
      <c r="B159" s="226" t="str">
        <f t="shared" si="28"/>
        <v>АМГ6АТП</v>
      </c>
      <c r="C159" s="227" t="s">
        <v>5</v>
      </c>
      <c r="D159" s="228">
        <f t="shared" si="29"/>
        <v>130</v>
      </c>
      <c r="E159" s="227" t="str">
        <f t="shared" si="30"/>
        <v>1200×3000</v>
      </c>
      <c r="F159" s="222">
        <f t="shared" si="31"/>
        <v>7</v>
      </c>
      <c r="G159" s="232">
        <v>130</v>
      </c>
      <c r="H159" s="232">
        <v>1200</v>
      </c>
      <c r="I159" s="232">
        <v>3000</v>
      </c>
      <c r="J159">
        <f t="shared" si="27"/>
        <v>13</v>
      </c>
      <c r="K159" s="230" t="s">
        <v>465</v>
      </c>
      <c r="L159" s="225"/>
      <c r="M159" s="225"/>
      <c r="N159" t="s">
        <v>334</v>
      </c>
      <c r="O159" t="b">
        <f t="shared" si="32"/>
        <v>1</v>
      </c>
      <c r="P159" t="s">
        <v>343</v>
      </c>
      <c r="R159" t="s">
        <v>336</v>
      </c>
      <c r="S159" t="b">
        <f t="shared" si="34"/>
        <v>1</v>
      </c>
    </row>
    <row r="160" spans="1:19" ht="15" customHeight="1">
      <c r="A160" t="str">
        <f t="shared" si="26"/>
        <v>≠130х1500х</v>
      </c>
      <c r="B160" s="226" t="str">
        <f t="shared" si="28"/>
        <v>АМГ6АТП</v>
      </c>
      <c r="C160" s="227" t="s">
        <v>5</v>
      </c>
      <c r="D160" s="228">
        <f t="shared" si="29"/>
        <v>130</v>
      </c>
      <c r="E160" s="227" t="str">
        <f t="shared" si="30"/>
        <v>1500×3000</v>
      </c>
      <c r="F160" s="222">
        <f t="shared" si="31"/>
        <v>7</v>
      </c>
      <c r="G160" s="232">
        <v>130</v>
      </c>
      <c r="H160" s="232">
        <v>1500</v>
      </c>
      <c r="I160" s="232">
        <v>3000</v>
      </c>
      <c r="J160">
        <f t="shared" si="27"/>
        <v>13</v>
      </c>
      <c r="K160" s="230" t="s">
        <v>466</v>
      </c>
      <c r="L160" s="225"/>
      <c r="M160" s="225"/>
      <c r="N160" s="231" t="s">
        <v>334</v>
      </c>
      <c r="O160" t="b">
        <f t="shared" si="32"/>
        <v>1</v>
      </c>
      <c r="P160" t="s">
        <v>343</v>
      </c>
      <c r="R160" t="s">
        <v>336</v>
      </c>
      <c r="S160" t="b">
        <f t="shared" si="34"/>
        <v>0</v>
      </c>
    </row>
    <row r="161" spans="1:19" ht="15" customHeight="1">
      <c r="A161" t="str">
        <f t="shared" si="26"/>
        <v>≠135х1000х</v>
      </c>
      <c r="B161" s="226" t="str">
        <f t="shared" si="28"/>
        <v>АМГ6АТП</v>
      </c>
      <c r="C161" s="227" t="s">
        <v>5</v>
      </c>
      <c r="D161" s="228">
        <f t="shared" si="29"/>
        <v>135</v>
      </c>
      <c r="E161" s="227" t="str">
        <f t="shared" si="30"/>
        <v>1000×2000</v>
      </c>
      <c r="F161" s="222">
        <f t="shared" si="31"/>
        <v>7</v>
      </c>
      <c r="G161" s="232">
        <v>135</v>
      </c>
      <c r="H161" s="232">
        <v>1000</v>
      </c>
      <c r="I161" s="232">
        <v>2000</v>
      </c>
      <c r="J161">
        <f t="shared" si="27"/>
        <v>13</v>
      </c>
      <c r="K161" s="230" t="s">
        <v>467</v>
      </c>
      <c r="L161" s="225"/>
      <c r="M161" s="225"/>
      <c r="N161" s="231" t="s">
        <v>347</v>
      </c>
      <c r="O161" t="b">
        <f t="shared" si="32"/>
        <v>0</v>
      </c>
      <c r="P161" t="s">
        <v>343</v>
      </c>
      <c r="R161" t="s">
        <v>336</v>
      </c>
      <c r="S161" t="b">
        <f t="shared" si="34"/>
        <v>1</v>
      </c>
    </row>
    <row r="162" spans="1:19" ht="15" customHeight="1">
      <c r="A162" t="str">
        <f t="shared" si="26"/>
        <v>≠140х1000х</v>
      </c>
      <c r="B162" s="226" t="str">
        <f t="shared" si="28"/>
        <v>АМГ6БАТП</v>
      </c>
      <c r="C162" s="227" t="s">
        <v>5</v>
      </c>
      <c r="D162" s="228">
        <f t="shared" si="29"/>
        <v>140</v>
      </c>
      <c r="E162" s="227" t="str">
        <f t="shared" si="30"/>
        <v>1000×2000</v>
      </c>
      <c r="F162" s="222">
        <f t="shared" si="31"/>
        <v>8</v>
      </c>
      <c r="G162" s="232">
        <v>140</v>
      </c>
      <c r="H162" s="232">
        <v>1000</v>
      </c>
      <c r="I162" s="232">
        <v>2000</v>
      </c>
      <c r="J162">
        <f t="shared" si="27"/>
        <v>13</v>
      </c>
      <c r="K162" s="230" t="s">
        <v>468</v>
      </c>
      <c r="L162" s="225"/>
      <c r="M162" s="225"/>
      <c r="N162" s="231" t="s">
        <v>347</v>
      </c>
      <c r="O162" t="b">
        <f t="shared" si="32"/>
        <v>1</v>
      </c>
      <c r="P162" t="s">
        <v>339</v>
      </c>
      <c r="Q162" t="s">
        <v>340</v>
      </c>
      <c r="R162" t="s">
        <v>336</v>
      </c>
      <c r="S162" t="b">
        <f t="shared" si="34"/>
        <v>0</v>
      </c>
    </row>
    <row r="163" spans="1:19" ht="15" customHeight="1">
      <c r="A163" t="str">
        <f t="shared" si="26"/>
        <v>≠140х1200х</v>
      </c>
      <c r="B163" s="226" t="str">
        <f t="shared" si="28"/>
        <v>АМГ6БАТП</v>
      </c>
      <c r="C163" s="227" t="s">
        <v>5</v>
      </c>
      <c r="D163" s="228">
        <f t="shared" si="29"/>
        <v>140</v>
      </c>
      <c r="E163" s="227" t="str">
        <f t="shared" si="30"/>
        <v>1200×3000</v>
      </c>
      <c r="F163" s="222">
        <f t="shared" si="31"/>
        <v>8</v>
      </c>
      <c r="G163" s="232">
        <v>140</v>
      </c>
      <c r="H163" s="232">
        <v>1200</v>
      </c>
      <c r="I163" s="232">
        <v>3000</v>
      </c>
      <c r="J163">
        <f t="shared" si="27"/>
        <v>13</v>
      </c>
      <c r="K163" s="230" t="s">
        <v>469</v>
      </c>
      <c r="L163" s="225"/>
      <c r="M163" s="225"/>
      <c r="N163" t="s">
        <v>334</v>
      </c>
      <c r="O163" t="b">
        <f t="shared" si="32"/>
        <v>0</v>
      </c>
      <c r="P163" t="s">
        <v>339</v>
      </c>
      <c r="Q163" t="s">
        <v>340</v>
      </c>
      <c r="R163" t="s">
        <v>336</v>
      </c>
      <c r="S163" t="b">
        <f t="shared" si="34"/>
        <v>0</v>
      </c>
    </row>
    <row r="164" spans="1:19" ht="15" customHeight="1">
      <c r="A164" t="str">
        <f t="shared" si="26"/>
        <v>≠140х1200х</v>
      </c>
      <c r="B164" s="226" t="str">
        <f t="shared" si="28"/>
        <v>АМГ6АТП</v>
      </c>
      <c r="C164" s="227" t="s">
        <v>5</v>
      </c>
      <c r="D164" s="228">
        <f t="shared" si="29"/>
        <v>140</v>
      </c>
      <c r="E164" s="227" t="str">
        <f t="shared" si="30"/>
        <v>1200×3000</v>
      </c>
      <c r="F164" s="222">
        <f t="shared" si="31"/>
        <v>7</v>
      </c>
      <c r="G164" s="232">
        <v>140</v>
      </c>
      <c r="H164" s="232">
        <v>1200</v>
      </c>
      <c r="I164" s="232">
        <v>3000</v>
      </c>
      <c r="J164">
        <f t="shared" si="27"/>
        <v>13</v>
      </c>
      <c r="K164" s="230" t="s">
        <v>469</v>
      </c>
      <c r="L164" s="225"/>
      <c r="M164" s="225"/>
      <c r="N164" t="s">
        <v>334</v>
      </c>
      <c r="O164" t="b">
        <f t="shared" si="32"/>
        <v>0</v>
      </c>
      <c r="P164" t="s">
        <v>343</v>
      </c>
      <c r="R164" t="s">
        <v>336</v>
      </c>
      <c r="S164" t="b">
        <f t="shared" si="34"/>
        <v>0</v>
      </c>
    </row>
    <row r="165" spans="1:19" ht="15" customHeight="1">
      <c r="A165" t="str">
        <f t="shared" si="26"/>
        <v>≠140х1500х</v>
      </c>
      <c r="B165" s="226" t="str">
        <f t="shared" si="28"/>
        <v>АМГ6БАТП</v>
      </c>
      <c r="C165" s="227" t="s">
        <v>5</v>
      </c>
      <c r="D165" s="228">
        <f t="shared" si="29"/>
        <v>140</v>
      </c>
      <c r="E165" s="227" t="str">
        <f t="shared" si="30"/>
        <v>1500×3000</v>
      </c>
      <c r="F165" s="222">
        <f t="shared" si="31"/>
        <v>8</v>
      </c>
      <c r="G165" s="232">
        <v>140</v>
      </c>
      <c r="H165" s="232">
        <v>1500</v>
      </c>
      <c r="I165" s="232">
        <v>3000</v>
      </c>
      <c r="J165">
        <f t="shared" si="27"/>
        <v>13</v>
      </c>
      <c r="K165" s="230" t="s">
        <v>470</v>
      </c>
      <c r="L165" s="225"/>
      <c r="M165" s="225"/>
      <c r="N165" s="231" t="s">
        <v>334</v>
      </c>
      <c r="O165" t="b">
        <f t="shared" si="32"/>
        <v>0</v>
      </c>
      <c r="P165" t="s">
        <v>339</v>
      </c>
      <c r="Q165" t="s">
        <v>340</v>
      </c>
      <c r="R165" t="s">
        <v>336</v>
      </c>
      <c r="S165" t="b">
        <f t="shared" si="34"/>
        <v>1</v>
      </c>
    </row>
    <row r="166" spans="1:19" ht="15" customHeight="1">
      <c r="A166" t="str">
        <f t="shared" si="26"/>
        <v>≠140х1500х</v>
      </c>
      <c r="B166" s="226" t="str">
        <f t="shared" si="28"/>
        <v>АМГ6АТП</v>
      </c>
      <c r="C166" s="227" t="s">
        <v>5</v>
      </c>
      <c r="D166" s="228">
        <f t="shared" si="29"/>
        <v>140</v>
      </c>
      <c r="E166" s="227" t="str">
        <f t="shared" si="30"/>
        <v>1500×3000</v>
      </c>
      <c r="F166" s="222">
        <f t="shared" si="31"/>
        <v>7</v>
      </c>
      <c r="G166" s="232">
        <v>140</v>
      </c>
      <c r="H166" s="232">
        <v>1500</v>
      </c>
      <c r="I166" s="232">
        <v>3000</v>
      </c>
      <c r="J166">
        <f t="shared" si="27"/>
        <v>13</v>
      </c>
      <c r="K166" s="230" t="s">
        <v>470</v>
      </c>
      <c r="L166" s="225"/>
      <c r="M166" s="225"/>
      <c r="N166" s="231" t="s">
        <v>334</v>
      </c>
      <c r="O166" t="b">
        <f t="shared" ref="O166:O197" si="35">EXACT(B166,B167)</f>
        <v>1</v>
      </c>
      <c r="P166" t="s">
        <v>343</v>
      </c>
      <c r="R166" t="s">
        <v>336</v>
      </c>
      <c r="S166" t="b">
        <f t="shared" si="34"/>
        <v>1</v>
      </c>
    </row>
    <row r="167" spans="1:19" ht="15" customHeight="1">
      <c r="A167" t="str">
        <f t="shared" si="26"/>
        <v>≠141х1200х</v>
      </c>
      <c r="B167" s="226" t="str">
        <f t="shared" si="28"/>
        <v>АМГ6АТП</v>
      </c>
      <c r="C167" s="227" t="s">
        <v>5</v>
      </c>
      <c r="D167" s="228">
        <f t="shared" si="29"/>
        <v>141</v>
      </c>
      <c r="E167" s="227" t="str">
        <f t="shared" si="30"/>
        <v>1200×3000</v>
      </c>
      <c r="F167" s="222">
        <f t="shared" si="31"/>
        <v>7</v>
      </c>
      <c r="G167" s="232">
        <v>141</v>
      </c>
      <c r="H167" s="232">
        <v>1200</v>
      </c>
      <c r="I167" s="232">
        <v>3000</v>
      </c>
      <c r="J167">
        <f t="shared" si="27"/>
        <v>13</v>
      </c>
      <c r="K167" s="230" t="s">
        <v>471</v>
      </c>
      <c r="L167" s="225"/>
      <c r="M167" s="225"/>
      <c r="N167" t="s">
        <v>334</v>
      </c>
      <c r="O167" t="b">
        <f t="shared" si="35"/>
        <v>1</v>
      </c>
      <c r="P167" t="s">
        <v>343</v>
      </c>
      <c r="R167" t="s">
        <v>336</v>
      </c>
      <c r="S167" t="b">
        <f t="shared" si="34"/>
        <v>1</v>
      </c>
    </row>
    <row r="168" spans="1:19" ht="15" customHeight="1">
      <c r="A168" t="str">
        <f t="shared" si="26"/>
        <v>≠141х1500х</v>
      </c>
      <c r="B168" s="226" t="str">
        <f t="shared" si="28"/>
        <v>АМГ6АТП</v>
      </c>
      <c r="C168" s="227" t="s">
        <v>5</v>
      </c>
      <c r="D168" s="228">
        <f t="shared" si="29"/>
        <v>141</v>
      </c>
      <c r="E168" s="227" t="str">
        <f t="shared" si="30"/>
        <v>1500×3000</v>
      </c>
      <c r="F168" s="222">
        <f t="shared" si="31"/>
        <v>7</v>
      </c>
      <c r="G168" s="232">
        <v>141</v>
      </c>
      <c r="H168" s="232">
        <v>1500</v>
      </c>
      <c r="I168" s="232">
        <v>3000</v>
      </c>
      <c r="J168">
        <f t="shared" si="27"/>
        <v>13</v>
      </c>
      <c r="K168" s="230" t="s">
        <v>472</v>
      </c>
      <c r="L168" s="225"/>
      <c r="M168" s="225"/>
      <c r="N168" s="231" t="s">
        <v>334</v>
      </c>
      <c r="O168" t="b">
        <f t="shared" si="35"/>
        <v>1</v>
      </c>
      <c r="P168" t="s">
        <v>343</v>
      </c>
      <c r="R168" t="s">
        <v>336</v>
      </c>
      <c r="S168" t="b">
        <f t="shared" si="34"/>
        <v>1</v>
      </c>
    </row>
    <row r="169" spans="1:19" ht="15" customHeight="1">
      <c r="A169" t="str">
        <f t="shared" si="26"/>
        <v>≠142х1500х</v>
      </c>
      <c r="B169" s="226" t="str">
        <f t="shared" si="28"/>
        <v>АМГ6АТП</v>
      </c>
      <c r="C169" s="227" t="s">
        <v>5</v>
      </c>
      <c r="D169" s="228">
        <f t="shared" si="29"/>
        <v>142</v>
      </c>
      <c r="E169" s="227" t="str">
        <f t="shared" si="30"/>
        <v>1500×3000</v>
      </c>
      <c r="F169" s="222">
        <f t="shared" si="31"/>
        <v>7</v>
      </c>
      <c r="G169" s="232">
        <v>142</v>
      </c>
      <c r="H169" s="232">
        <v>1500</v>
      </c>
      <c r="I169" s="232">
        <v>3000</v>
      </c>
      <c r="J169">
        <f t="shared" si="27"/>
        <v>13</v>
      </c>
      <c r="K169" s="230" t="s">
        <v>473</v>
      </c>
      <c r="L169" s="225"/>
      <c r="M169" s="225"/>
      <c r="N169" s="231" t="s">
        <v>334</v>
      </c>
      <c r="O169" t="b">
        <f t="shared" si="35"/>
        <v>1</v>
      </c>
      <c r="P169" t="s">
        <v>343</v>
      </c>
      <c r="R169" t="s">
        <v>336</v>
      </c>
      <c r="S169" t="b">
        <f t="shared" si="34"/>
        <v>0</v>
      </c>
    </row>
    <row r="170" spans="1:19" ht="15" customHeight="1">
      <c r="A170" t="str">
        <f t="shared" si="26"/>
        <v>≠145х1200х</v>
      </c>
      <c r="B170" s="226" t="str">
        <f t="shared" si="28"/>
        <v>АМГ6АТП</v>
      </c>
      <c r="C170" s="227" t="s">
        <v>5</v>
      </c>
      <c r="D170" s="228">
        <f t="shared" si="29"/>
        <v>145</v>
      </c>
      <c r="E170" s="227" t="str">
        <f t="shared" si="30"/>
        <v>1200×3000</v>
      </c>
      <c r="F170" s="222">
        <f t="shared" si="31"/>
        <v>7</v>
      </c>
      <c r="G170" s="232">
        <v>145</v>
      </c>
      <c r="H170" s="232">
        <v>1200</v>
      </c>
      <c r="I170" s="232">
        <v>3000</v>
      </c>
      <c r="J170">
        <f t="shared" si="27"/>
        <v>13</v>
      </c>
      <c r="K170" s="230" t="s">
        <v>474</v>
      </c>
      <c r="L170" s="225"/>
      <c r="M170" s="225"/>
      <c r="N170" t="s">
        <v>334</v>
      </c>
      <c r="O170" t="b">
        <f t="shared" si="35"/>
        <v>0</v>
      </c>
      <c r="P170" t="s">
        <v>343</v>
      </c>
      <c r="R170" t="s">
        <v>336</v>
      </c>
      <c r="S170" t="b">
        <f t="shared" si="34"/>
        <v>0</v>
      </c>
    </row>
    <row r="171" spans="1:19" ht="15" customHeight="1">
      <c r="A171" t="str">
        <f t="shared" si="26"/>
        <v>≠150х1100х</v>
      </c>
      <c r="B171" s="226" t="str">
        <f t="shared" si="28"/>
        <v>АМГ6БАТП</v>
      </c>
      <c r="C171" s="227" t="s">
        <v>5</v>
      </c>
      <c r="D171" s="228">
        <f t="shared" si="29"/>
        <v>150</v>
      </c>
      <c r="E171" s="227" t="str">
        <f t="shared" si="30"/>
        <v>1100×2200</v>
      </c>
      <c r="F171" s="222">
        <f t="shared" si="31"/>
        <v>8</v>
      </c>
      <c r="G171" s="232">
        <v>150</v>
      </c>
      <c r="H171" s="232">
        <v>1100</v>
      </c>
      <c r="I171" s="232">
        <v>2200</v>
      </c>
      <c r="J171">
        <f t="shared" si="27"/>
        <v>13</v>
      </c>
      <c r="K171" s="230" t="s">
        <v>475</v>
      </c>
      <c r="L171" s="225"/>
      <c r="M171" s="225"/>
      <c r="N171" s="231" t="s">
        <v>347</v>
      </c>
      <c r="O171" t="b">
        <f t="shared" si="35"/>
        <v>0</v>
      </c>
      <c r="P171" t="s">
        <v>339</v>
      </c>
      <c r="Q171" t="s">
        <v>340</v>
      </c>
      <c r="R171" t="s">
        <v>336</v>
      </c>
      <c r="S171" t="b">
        <f t="shared" si="34"/>
        <v>1</v>
      </c>
    </row>
    <row r="172" spans="1:19" ht="15" customHeight="1">
      <c r="A172" t="str">
        <f t="shared" si="26"/>
        <v>≠150х1300х</v>
      </c>
      <c r="B172" s="226" t="str">
        <f t="shared" si="28"/>
        <v>АМГ6АТП</v>
      </c>
      <c r="C172" s="227" t="s">
        <v>5</v>
      </c>
      <c r="D172" s="228">
        <f t="shared" si="29"/>
        <v>150</v>
      </c>
      <c r="E172" s="227" t="str">
        <f t="shared" si="30"/>
        <v>1300×2700</v>
      </c>
      <c r="F172" s="222">
        <f t="shared" si="31"/>
        <v>7</v>
      </c>
      <c r="G172" s="232">
        <v>150</v>
      </c>
      <c r="H172">
        <v>1300</v>
      </c>
      <c r="I172" s="232">
        <v>2700</v>
      </c>
      <c r="J172">
        <f t="shared" si="27"/>
        <v>13</v>
      </c>
      <c r="K172" s="230" t="s">
        <v>476</v>
      </c>
      <c r="L172" s="225"/>
      <c r="M172" s="225"/>
      <c r="N172" s="231" t="s">
        <v>347</v>
      </c>
      <c r="O172" t="b">
        <f t="shared" si="35"/>
        <v>1</v>
      </c>
      <c r="P172" t="s">
        <v>343</v>
      </c>
      <c r="R172" t="s">
        <v>336</v>
      </c>
      <c r="S172" t="b">
        <f t="shared" si="34"/>
        <v>1</v>
      </c>
    </row>
    <row r="173" spans="1:19" ht="15" customHeight="1">
      <c r="A173" t="str">
        <f t="shared" si="26"/>
        <v>≠150х1200х</v>
      </c>
      <c r="B173" s="226" t="str">
        <f t="shared" si="28"/>
        <v>АМГ6АТП</v>
      </c>
      <c r="C173" s="227" t="s">
        <v>5</v>
      </c>
      <c r="D173" s="228">
        <f t="shared" si="29"/>
        <v>150</v>
      </c>
      <c r="E173" s="227" t="str">
        <f t="shared" si="30"/>
        <v>1200×3000</v>
      </c>
      <c r="F173" s="222">
        <f t="shared" si="31"/>
        <v>7</v>
      </c>
      <c r="G173" s="232">
        <v>150</v>
      </c>
      <c r="H173" s="232">
        <v>1200</v>
      </c>
      <c r="I173" s="232">
        <v>3000</v>
      </c>
      <c r="J173">
        <f t="shared" si="27"/>
        <v>13</v>
      </c>
      <c r="K173" s="230" t="s">
        <v>477</v>
      </c>
      <c r="L173" s="225"/>
      <c r="M173" s="225"/>
      <c r="N173" t="s">
        <v>334</v>
      </c>
      <c r="O173" t="b">
        <f t="shared" si="35"/>
        <v>1</v>
      </c>
      <c r="P173" t="s">
        <v>343</v>
      </c>
      <c r="R173" t="s">
        <v>336</v>
      </c>
      <c r="S173" t="b">
        <f t="shared" si="34"/>
        <v>0</v>
      </c>
    </row>
    <row r="174" spans="1:19" ht="15" customHeight="1">
      <c r="A174" t="str">
        <f t="shared" si="26"/>
        <v>≠150х1500х</v>
      </c>
      <c r="B174" s="226" t="str">
        <f t="shared" si="28"/>
        <v>АМГ6АТП</v>
      </c>
      <c r="C174" s="227" t="s">
        <v>5</v>
      </c>
      <c r="D174" s="228">
        <f t="shared" si="29"/>
        <v>150</v>
      </c>
      <c r="E174" s="227" t="str">
        <f t="shared" si="30"/>
        <v>1500×3000</v>
      </c>
      <c r="F174" s="222">
        <f t="shared" si="31"/>
        <v>7</v>
      </c>
      <c r="G174" s="232">
        <v>150</v>
      </c>
      <c r="H174" s="232">
        <v>1500</v>
      </c>
      <c r="I174" s="232">
        <v>3000</v>
      </c>
      <c r="J174">
        <f t="shared" si="27"/>
        <v>13</v>
      </c>
      <c r="K174" s="230" t="s">
        <v>478</v>
      </c>
      <c r="L174" s="225"/>
      <c r="M174" s="225"/>
      <c r="N174" s="231" t="s">
        <v>334</v>
      </c>
      <c r="O174" t="b">
        <f t="shared" si="35"/>
        <v>0</v>
      </c>
      <c r="P174" t="s">
        <v>343</v>
      </c>
      <c r="R174" t="s">
        <v>336</v>
      </c>
      <c r="S174" t="b">
        <f t="shared" si="34"/>
        <v>0</v>
      </c>
    </row>
    <row r="175" spans="1:19" ht="15" customHeight="1">
      <c r="A175" t="str">
        <f t="shared" si="26"/>
        <v>≠160х1200х</v>
      </c>
      <c r="B175" s="226" t="str">
        <f t="shared" si="28"/>
        <v>АМГ6БАТП</v>
      </c>
      <c r="C175" s="227" t="s">
        <v>5</v>
      </c>
      <c r="D175" s="228">
        <f t="shared" si="29"/>
        <v>160</v>
      </c>
      <c r="E175" s="227" t="str">
        <f t="shared" si="30"/>
        <v>1200×3000</v>
      </c>
      <c r="F175" s="222">
        <f t="shared" si="31"/>
        <v>8</v>
      </c>
      <c r="G175" s="232">
        <v>160</v>
      </c>
      <c r="H175" s="232">
        <v>1200</v>
      </c>
      <c r="I175" s="232">
        <v>3000</v>
      </c>
      <c r="J175">
        <f t="shared" si="27"/>
        <v>13</v>
      </c>
      <c r="K175" s="230" t="s">
        <v>479</v>
      </c>
      <c r="L175" s="225"/>
      <c r="M175" s="225"/>
      <c r="N175" t="s">
        <v>334</v>
      </c>
      <c r="O175" t="b">
        <f t="shared" si="35"/>
        <v>0</v>
      </c>
      <c r="P175" t="s">
        <v>339</v>
      </c>
      <c r="Q175" t="s">
        <v>340</v>
      </c>
      <c r="R175" t="s">
        <v>336</v>
      </c>
      <c r="S175" t="b">
        <f t="shared" si="34"/>
        <v>0</v>
      </c>
    </row>
    <row r="176" spans="1:19" ht="15" customHeight="1">
      <c r="A176" t="str">
        <f t="shared" si="26"/>
        <v>≠160х1200х</v>
      </c>
      <c r="B176" s="226" t="str">
        <f t="shared" si="28"/>
        <v>АМГ6АТП</v>
      </c>
      <c r="C176" s="227" t="s">
        <v>5</v>
      </c>
      <c r="D176" s="228">
        <f t="shared" si="29"/>
        <v>160</v>
      </c>
      <c r="E176" s="227" t="str">
        <f t="shared" si="30"/>
        <v>1200×3000</v>
      </c>
      <c r="F176" s="222">
        <f t="shared" si="31"/>
        <v>7</v>
      </c>
      <c r="G176" s="232">
        <v>160</v>
      </c>
      <c r="H176" s="232">
        <v>1200</v>
      </c>
      <c r="I176" s="232">
        <v>3000</v>
      </c>
      <c r="J176">
        <f t="shared" si="27"/>
        <v>13</v>
      </c>
      <c r="K176" s="230" t="s">
        <v>479</v>
      </c>
      <c r="L176" s="225"/>
      <c r="M176" s="225"/>
      <c r="N176" t="s">
        <v>334</v>
      </c>
      <c r="O176" t="b">
        <f t="shared" si="35"/>
        <v>0</v>
      </c>
      <c r="P176" t="s">
        <v>343</v>
      </c>
      <c r="R176" t="s">
        <v>336</v>
      </c>
      <c r="S176" t="b">
        <f t="shared" si="34"/>
        <v>0</v>
      </c>
    </row>
    <row r="177" spans="1:19" ht="15" customHeight="1">
      <c r="A177" t="str">
        <f t="shared" si="26"/>
        <v>≠160х1500х</v>
      </c>
      <c r="B177" s="226" t="str">
        <f t="shared" si="28"/>
        <v>АМГ6БАТП</v>
      </c>
      <c r="C177" s="227" t="s">
        <v>5</v>
      </c>
      <c r="D177" s="228">
        <f t="shared" si="29"/>
        <v>160</v>
      </c>
      <c r="E177" s="227" t="str">
        <f t="shared" si="30"/>
        <v>1500×3000</v>
      </c>
      <c r="F177" s="222">
        <f t="shared" si="31"/>
        <v>8</v>
      </c>
      <c r="G177" s="232">
        <v>160</v>
      </c>
      <c r="H177" s="232">
        <v>1500</v>
      </c>
      <c r="I177" s="232">
        <v>3000</v>
      </c>
      <c r="J177">
        <f t="shared" si="27"/>
        <v>13</v>
      </c>
      <c r="K177" s="230" t="s">
        <v>480</v>
      </c>
      <c r="L177" s="225"/>
      <c r="M177" s="225"/>
      <c r="N177" s="231" t="s">
        <v>334</v>
      </c>
      <c r="O177" t="b">
        <f t="shared" si="35"/>
        <v>0</v>
      </c>
      <c r="P177" t="s">
        <v>339</v>
      </c>
      <c r="Q177" t="s">
        <v>340</v>
      </c>
      <c r="R177" t="s">
        <v>336</v>
      </c>
      <c r="S177" t="b">
        <f t="shared" si="34"/>
        <v>1</v>
      </c>
    </row>
    <row r="178" spans="1:19" ht="15" customHeight="1">
      <c r="A178" t="str">
        <f t="shared" si="26"/>
        <v>≠160х1500х</v>
      </c>
      <c r="B178" s="226" t="str">
        <f t="shared" si="28"/>
        <v>АМГ6АТП</v>
      </c>
      <c r="C178" s="227" t="s">
        <v>5</v>
      </c>
      <c r="D178" s="228">
        <f t="shared" si="29"/>
        <v>160</v>
      </c>
      <c r="E178" s="227" t="str">
        <f t="shared" si="30"/>
        <v>1500×3000</v>
      </c>
      <c r="F178" s="222">
        <f t="shared" si="31"/>
        <v>7</v>
      </c>
      <c r="G178" s="232">
        <v>160</v>
      </c>
      <c r="H178" s="232">
        <v>1500</v>
      </c>
      <c r="I178" s="232">
        <v>3000</v>
      </c>
      <c r="J178">
        <f t="shared" si="27"/>
        <v>13</v>
      </c>
      <c r="K178" s="230" t="s">
        <v>480</v>
      </c>
      <c r="L178" s="225"/>
      <c r="M178" s="225"/>
      <c r="N178" s="231" t="s">
        <v>334</v>
      </c>
      <c r="O178" t="b">
        <f t="shared" si="35"/>
        <v>1</v>
      </c>
      <c r="P178" t="s">
        <v>343</v>
      </c>
      <c r="R178" t="s">
        <v>336</v>
      </c>
      <c r="S178" t="b">
        <f t="shared" si="34"/>
        <v>1</v>
      </c>
    </row>
    <row r="179" spans="1:19" ht="15" customHeight="1">
      <c r="A179" t="str">
        <f t="shared" si="26"/>
        <v>≠161х1200х</v>
      </c>
      <c r="B179" s="226" t="str">
        <f t="shared" si="28"/>
        <v>АМГ6АТП</v>
      </c>
      <c r="C179" s="227" t="s">
        <v>5</v>
      </c>
      <c r="D179" s="228">
        <f t="shared" si="29"/>
        <v>161</v>
      </c>
      <c r="E179" s="227" t="str">
        <f t="shared" si="30"/>
        <v>1200×3000</v>
      </c>
      <c r="F179" s="222">
        <f t="shared" si="31"/>
        <v>7</v>
      </c>
      <c r="G179" s="232">
        <v>161</v>
      </c>
      <c r="H179" s="232">
        <v>1200</v>
      </c>
      <c r="I179" s="232">
        <v>3000</v>
      </c>
      <c r="J179">
        <f t="shared" si="27"/>
        <v>13</v>
      </c>
      <c r="K179" s="230" t="s">
        <v>481</v>
      </c>
      <c r="L179" s="225"/>
      <c r="M179" s="225"/>
      <c r="N179" t="s">
        <v>334</v>
      </c>
      <c r="O179" t="b">
        <f t="shared" si="35"/>
        <v>1</v>
      </c>
      <c r="P179" t="s">
        <v>343</v>
      </c>
      <c r="R179" t="s">
        <v>336</v>
      </c>
      <c r="S179" t="b">
        <f t="shared" si="34"/>
        <v>1</v>
      </c>
    </row>
    <row r="180" spans="1:19" ht="15" customHeight="1">
      <c r="A180" t="str">
        <f t="shared" si="26"/>
        <v>≠161х1500х</v>
      </c>
      <c r="B180" s="226" t="str">
        <f t="shared" si="28"/>
        <v>АМГ6АТП</v>
      </c>
      <c r="C180" s="227" t="s">
        <v>5</v>
      </c>
      <c r="D180" s="228">
        <f t="shared" si="29"/>
        <v>161</v>
      </c>
      <c r="E180" s="227" t="str">
        <f t="shared" si="30"/>
        <v>1500×3000</v>
      </c>
      <c r="F180" s="222">
        <f t="shared" si="31"/>
        <v>7</v>
      </c>
      <c r="G180" s="232">
        <v>161</v>
      </c>
      <c r="H180" s="232">
        <v>1500</v>
      </c>
      <c r="I180" s="232">
        <v>3000</v>
      </c>
      <c r="J180">
        <f t="shared" si="27"/>
        <v>13</v>
      </c>
      <c r="K180" s="230" t="s">
        <v>482</v>
      </c>
      <c r="L180" s="225"/>
      <c r="M180" s="225"/>
      <c r="N180" s="231" t="s">
        <v>334</v>
      </c>
      <c r="O180" t="b">
        <f t="shared" si="35"/>
        <v>1</v>
      </c>
      <c r="P180" t="s">
        <v>343</v>
      </c>
      <c r="R180" t="s">
        <v>336</v>
      </c>
      <c r="S180" t="b">
        <f t="shared" si="34"/>
        <v>1</v>
      </c>
    </row>
    <row r="181" spans="1:19" ht="15" customHeight="1">
      <c r="A181" t="str">
        <f t="shared" si="26"/>
        <v>≠170х1100х</v>
      </c>
      <c r="B181" s="226" t="str">
        <f t="shared" si="28"/>
        <v>АМГ6АТП</v>
      </c>
      <c r="C181" s="227" t="s">
        <v>5</v>
      </c>
      <c r="D181" s="228">
        <f t="shared" si="29"/>
        <v>170</v>
      </c>
      <c r="E181" s="227" t="str">
        <f t="shared" si="30"/>
        <v>1100×2200</v>
      </c>
      <c r="F181" s="222">
        <f t="shared" si="31"/>
        <v>7</v>
      </c>
      <c r="G181" s="232">
        <v>170</v>
      </c>
      <c r="H181" s="232">
        <v>1100</v>
      </c>
      <c r="I181" s="232">
        <v>2200</v>
      </c>
      <c r="J181">
        <f t="shared" si="27"/>
        <v>13</v>
      </c>
      <c r="K181" s="230" t="s">
        <v>483</v>
      </c>
      <c r="L181" s="225"/>
      <c r="M181" s="225"/>
      <c r="N181" s="231" t="s">
        <v>347</v>
      </c>
      <c r="O181" t="b">
        <f t="shared" si="35"/>
        <v>1</v>
      </c>
      <c r="P181" t="s">
        <v>343</v>
      </c>
      <c r="R181" t="s">
        <v>336</v>
      </c>
      <c r="S181" t="b">
        <f t="shared" si="34"/>
        <v>1</v>
      </c>
    </row>
    <row r="182" spans="1:19" ht="15" customHeight="1">
      <c r="A182" t="str">
        <f t="shared" si="26"/>
        <v>≠170х1500х</v>
      </c>
      <c r="B182" s="226" t="str">
        <f t="shared" si="28"/>
        <v>АМГ6АТП</v>
      </c>
      <c r="C182" s="227" t="s">
        <v>5</v>
      </c>
      <c r="D182" s="228">
        <f t="shared" si="29"/>
        <v>170</v>
      </c>
      <c r="E182" s="227" t="str">
        <f t="shared" si="30"/>
        <v>1500×3000</v>
      </c>
      <c r="F182" s="222">
        <f t="shared" si="31"/>
        <v>7</v>
      </c>
      <c r="G182" s="232">
        <v>170</v>
      </c>
      <c r="H182" s="232">
        <v>1500</v>
      </c>
      <c r="I182" s="232">
        <v>3000</v>
      </c>
      <c r="J182">
        <f t="shared" si="27"/>
        <v>13</v>
      </c>
      <c r="K182" s="230" t="s">
        <v>484</v>
      </c>
      <c r="L182" s="225"/>
      <c r="M182" s="225"/>
      <c r="N182" s="231" t="s">
        <v>334</v>
      </c>
      <c r="O182" t="b">
        <f t="shared" si="35"/>
        <v>1</v>
      </c>
      <c r="P182" t="s">
        <v>343</v>
      </c>
      <c r="R182" t="s">
        <v>336</v>
      </c>
      <c r="S182" t="b">
        <f t="shared" si="34"/>
        <v>1</v>
      </c>
    </row>
    <row r="183" spans="1:19" ht="15" customHeight="1">
      <c r="A183" t="str">
        <f t="shared" si="26"/>
        <v>≠180х1300х</v>
      </c>
      <c r="B183" s="226" t="str">
        <f t="shared" si="28"/>
        <v>АМГ6АТП</v>
      </c>
      <c r="C183" s="227" t="s">
        <v>5</v>
      </c>
      <c r="D183" s="228">
        <f t="shared" si="29"/>
        <v>180</v>
      </c>
      <c r="E183" s="227" t="str">
        <f t="shared" si="30"/>
        <v>1300×2700</v>
      </c>
      <c r="F183" s="222">
        <f t="shared" si="31"/>
        <v>7</v>
      </c>
      <c r="G183" s="232">
        <v>180</v>
      </c>
      <c r="H183">
        <v>1300</v>
      </c>
      <c r="I183" s="232">
        <v>2700</v>
      </c>
      <c r="J183">
        <f t="shared" si="27"/>
        <v>13</v>
      </c>
      <c r="K183" s="230" t="s">
        <v>485</v>
      </c>
      <c r="L183" s="225"/>
      <c r="M183" s="225"/>
      <c r="N183" s="231" t="s">
        <v>347</v>
      </c>
      <c r="O183" t="b">
        <f t="shared" si="35"/>
        <v>1</v>
      </c>
      <c r="P183" t="s">
        <v>343</v>
      </c>
      <c r="R183" t="s">
        <v>336</v>
      </c>
      <c r="S183" t="b">
        <f t="shared" si="34"/>
        <v>1</v>
      </c>
    </row>
    <row r="184" spans="1:19" ht="15" customHeight="1">
      <c r="A184" t="str">
        <f t="shared" si="26"/>
        <v>≠180х1000х</v>
      </c>
      <c r="B184" s="226" t="str">
        <f t="shared" si="28"/>
        <v>АМГ6АТП</v>
      </c>
      <c r="C184" s="227" t="s">
        <v>5</v>
      </c>
      <c r="D184" s="228">
        <f t="shared" si="29"/>
        <v>180</v>
      </c>
      <c r="E184" s="227" t="str">
        <f t="shared" si="30"/>
        <v>1000×3000</v>
      </c>
      <c r="F184" s="222">
        <f t="shared" si="31"/>
        <v>7</v>
      </c>
      <c r="G184" s="232">
        <v>180</v>
      </c>
      <c r="H184" s="232">
        <v>1000</v>
      </c>
      <c r="I184" s="232">
        <v>3000</v>
      </c>
      <c r="J184">
        <f t="shared" si="27"/>
        <v>13</v>
      </c>
      <c r="K184" s="230" t="s">
        <v>486</v>
      </c>
      <c r="L184" s="225"/>
      <c r="M184" s="225"/>
      <c r="N184" s="231" t="s">
        <v>347</v>
      </c>
      <c r="O184" t="b">
        <f t="shared" si="35"/>
        <v>1</v>
      </c>
      <c r="P184" t="s">
        <v>343</v>
      </c>
      <c r="R184" t="s">
        <v>336</v>
      </c>
      <c r="S184" t="b">
        <f t="shared" si="34"/>
        <v>1</v>
      </c>
    </row>
    <row r="185" spans="1:19" ht="15" customHeight="1">
      <c r="A185" t="str">
        <f t="shared" si="26"/>
        <v>≠180х1200х</v>
      </c>
      <c r="B185" s="226" t="str">
        <f t="shared" si="28"/>
        <v>АМГ6АТП</v>
      </c>
      <c r="C185" s="227" t="s">
        <v>5</v>
      </c>
      <c r="D185" s="228">
        <f t="shared" si="29"/>
        <v>180</v>
      </c>
      <c r="E185" s="227" t="str">
        <f t="shared" si="30"/>
        <v>1200×3000</v>
      </c>
      <c r="F185" s="222">
        <f t="shared" si="31"/>
        <v>7</v>
      </c>
      <c r="G185" s="232">
        <v>180</v>
      </c>
      <c r="H185" s="232">
        <v>1200</v>
      </c>
      <c r="I185" s="232">
        <v>3000</v>
      </c>
      <c r="J185">
        <f t="shared" si="27"/>
        <v>13</v>
      </c>
      <c r="K185" s="230" t="s">
        <v>487</v>
      </c>
      <c r="L185" s="225"/>
      <c r="M185" s="225"/>
      <c r="N185" t="s">
        <v>334</v>
      </c>
      <c r="O185" t="b">
        <f t="shared" si="35"/>
        <v>1</v>
      </c>
      <c r="P185" t="s">
        <v>343</v>
      </c>
      <c r="R185" t="s">
        <v>336</v>
      </c>
      <c r="S185" t="b">
        <f t="shared" ref="S185:S205" si="36">O186</f>
        <v>1</v>
      </c>
    </row>
    <row r="186" spans="1:19" ht="15" customHeight="1">
      <c r="A186" t="str">
        <f t="shared" si="26"/>
        <v>≠180х1500х</v>
      </c>
      <c r="B186" s="226" t="str">
        <f t="shared" si="28"/>
        <v>АМГ6АТП</v>
      </c>
      <c r="C186" s="227" t="s">
        <v>5</v>
      </c>
      <c r="D186" s="228">
        <f t="shared" si="29"/>
        <v>180</v>
      </c>
      <c r="E186" s="227" t="str">
        <f t="shared" si="30"/>
        <v>1500×3000</v>
      </c>
      <c r="F186" s="222">
        <f t="shared" si="31"/>
        <v>7</v>
      </c>
      <c r="G186" s="232">
        <v>180</v>
      </c>
      <c r="H186" s="232">
        <v>1500</v>
      </c>
      <c r="I186" s="232">
        <v>3000</v>
      </c>
      <c r="J186">
        <f t="shared" si="27"/>
        <v>13</v>
      </c>
      <c r="K186" s="230" t="s">
        <v>488</v>
      </c>
      <c r="L186" s="225"/>
      <c r="M186" s="225"/>
      <c r="N186" s="231" t="s">
        <v>334</v>
      </c>
      <c r="O186" t="b">
        <f t="shared" si="35"/>
        <v>1</v>
      </c>
      <c r="P186" t="s">
        <v>343</v>
      </c>
      <c r="R186" t="s">
        <v>336</v>
      </c>
      <c r="S186" t="b">
        <f t="shared" si="36"/>
        <v>1</v>
      </c>
    </row>
    <row r="187" spans="1:19" ht="15" customHeight="1">
      <c r="A187" t="str">
        <f t="shared" si="26"/>
        <v>≠182х1100х</v>
      </c>
      <c r="B187" s="226" t="str">
        <f t="shared" si="28"/>
        <v>АМГ6АТП</v>
      </c>
      <c r="C187" s="227" t="s">
        <v>5</v>
      </c>
      <c r="D187" s="228">
        <f t="shared" si="29"/>
        <v>182</v>
      </c>
      <c r="E187" s="227" t="str">
        <f t="shared" si="30"/>
        <v>1100×2200</v>
      </c>
      <c r="F187" s="222">
        <f t="shared" si="31"/>
        <v>7</v>
      </c>
      <c r="G187" s="232">
        <v>182</v>
      </c>
      <c r="H187" s="232">
        <v>1100</v>
      </c>
      <c r="I187" s="232">
        <v>2200</v>
      </c>
      <c r="J187">
        <f t="shared" si="27"/>
        <v>13</v>
      </c>
      <c r="K187" s="230" t="s">
        <v>489</v>
      </c>
      <c r="L187" s="225"/>
      <c r="M187" s="225"/>
      <c r="N187" s="231" t="s">
        <v>347</v>
      </c>
      <c r="O187" t="b">
        <f t="shared" si="35"/>
        <v>1</v>
      </c>
      <c r="P187" t="s">
        <v>343</v>
      </c>
      <c r="R187" t="s">
        <v>336</v>
      </c>
      <c r="S187" t="b">
        <f t="shared" si="36"/>
        <v>1</v>
      </c>
    </row>
    <row r="188" spans="1:19" ht="15" customHeight="1">
      <c r="A188" t="str">
        <f t="shared" si="26"/>
        <v>≠185х1500х</v>
      </c>
      <c r="B188" s="226" t="str">
        <f t="shared" si="28"/>
        <v>АМГ6АТП</v>
      </c>
      <c r="C188" s="227" t="s">
        <v>5</v>
      </c>
      <c r="D188" s="228">
        <f t="shared" si="29"/>
        <v>185</v>
      </c>
      <c r="E188" s="227" t="str">
        <f t="shared" si="30"/>
        <v>1500×3000</v>
      </c>
      <c r="F188" s="222">
        <f t="shared" si="31"/>
        <v>7</v>
      </c>
      <c r="G188" s="232">
        <v>185</v>
      </c>
      <c r="H188" s="232">
        <v>1500</v>
      </c>
      <c r="I188" s="232">
        <v>3000</v>
      </c>
      <c r="J188">
        <f t="shared" si="27"/>
        <v>13</v>
      </c>
      <c r="K188" s="230" t="s">
        <v>490</v>
      </c>
      <c r="L188" s="225"/>
      <c r="M188" s="225"/>
      <c r="N188" s="231" t="s">
        <v>334</v>
      </c>
      <c r="O188" t="b">
        <f t="shared" si="35"/>
        <v>1</v>
      </c>
      <c r="P188" t="s">
        <v>343</v>
      </c>
      <c r="R188" t="s">
        <v>336</v>
      </c>
      <c r="S188" t="b">
        <f t="shared" si="36"/>
        <v>1</v>
      </c>
    </row>
    <row r="189" spans="1:19" ht="15" customHeight="1">
      <c r="A189" t="str">
        <f t="shared" si="26"/>
        <v>≠190х1200х</v>
      </c>
      <c r="B189" s="226" t="str">
        <f t="shared" si="28"/>
        <v>АМГ6АТП</v>
      </c>
      <c r="C189" s="227" t="s">
        <v>5</v>
      </c>
      <c r="D189" s="228">
        <f t="shared" si="29"/>
        <v>190</v>
      </c>
      <c r="E189" s="227" t="str">
        <f t="shared" si="30"/>
        <v>1200×3000</v>
      </c>
      <c r="F189" s="222">
        <f t="shared" si="31"/>
        <v>7</v>
      </c>
      <c r="G189" s="232">
        <v>190</v>
      </c>
      <c r="H189" s="232">
        <v>1200</v>
      </c>
      <c r="I189" s="232">
        <v>3000</v>
      </c>
      <c r="J189">
        <f t="shared" si="27"/>
        <v>13</v>
      </c>
      <c r="K189" s="230" t="s">
        <v>491</v>
      </c>
      <c r="L189" s="225"/>
      <c r="M189" s="225"/>
      <c r="N189" t="s">
        <v>334</v>
      </c>
      <c r="O189" t="b">
        <f t="shared" si="35"/>
        <v>1</v>
      </c>
      <c r="P189" t="s">
        <v>343</v>
      </c>
      <c r="R189" t="s">
        <v>336</v>
      </c>
      <c r="S189" t="b">
        <f t="shared" si="36"/>
        <v>1</v>
      </c>
    </row>
    <row r="190" spans="1:19" ht="15" customHeight="1">
      <c r="A190" t="str">
        <f t="shared" si="26"/>
        <v>≠190х1500х</v>
      </c>
      <c r="B190" s="226" t="str">
        <f t="shared" si="28"/>
        <v>АМГ6АТП</v>
      </c>
      <c r="C190" s="227" t="s">
        <v>5</v>
      </c>
      <c r="D190" s="228">
        <f t="shared" si="29"/>
        <v>190</v>
      </c>
      <c r="E190" s="227" t="str">
        <f t="shared" si="30"/>
        <v>1500×3000</v>
      </c>
      <c r="F190" s="222">
        <f t="shared" si="31"/>
        <v>7</v>
      </c>
      <c r="G190" s="232">
        <v>190</v>
      </c>
      <c r="H190" s="232">
        <v>1500</v>
      </c>
      <c r="I190" s="232">
        <v>3000</v>
      </c>
      <c r="J190">
        <f t="shared" si="27"/>
        <v>13</v>
      </c>
      <c r="K190" s="230" t="s">
        <v>492</v>
      </c>
      <c r="L190" s="225"/>
      <c r="M190" s="225"/>
      <c r="N190" s="231" t="s">
        <v>334</v>
      </c>
      <c r="O190" t="b">
        <f t="shared" si="35"/>
        <v>1</v>
      </c>
      <c r="P190" t="s">
        <v>343</v>
      </c>
      <c r="R190" t="s">
        <v>336</v>
      </c>
      <c r="S190" t="b">
        <f t="shared" si="36"/>
        <v>1</v>
      </c>
    </row>
    <row r="191" spans="1:19" ht="15" customHeight="1">
      <c r="A191" t="str">
        <f t="shared" si="26"/>
        <v>≠191х1500х</v>
      </c>
      <c r="B191" s="226" t="str">
        <f t="shared" si="28"/>
        <v>АМГ6АТП</v>
      </c>
      <c r="C191" s="227" t="s">
        <v>5</v>
      </c>
      <c r="D191" s="228">
        <f t="shared" si="29"/>
        <v>191</v>
      </c>
      <c r="E191" s="227" t="str">
        <f t="shared" si="30"/>
        <v>1500×3000</v>
      </c>
      <c r="F191" s="222">
        <f t="shared" si="31"/>
        <v>7</v>
      </c>
      <c r="G191" s="232">
        <v>191</v>
      </c>
      <c r="H191" s="232">
        <v>1500</v>
      </c>
      <c r="I191" s="232">
        <v>3000</v>
      </c>
      <c r="J191">
        <f t="shared" si="27"/>
        <v>13</v>
      </c>
      <c r="K191" s="230" t="s">
        <v>493</v>
      </c>
      <c r="L191" s="225"/>
      <c r="M191" s="225"/>
      <c r="N191" s="231" t="s">
        <v>334</v>
      </c>
      <c r="O191" t="b">
        <f t="shared" si="35"/>
        <v>1</v>
      </c>
      <c r="P191" t="s">
        <v>343</v>
      </c>
      <c r="R191" t="s">
        <v>336</v>
      </c>
      <c r="S191" t="b">
        <f t="shared" si="36"/>
        <v>1</v>
      </c>
    </row>
    <row r="192" spans="1:19" ht="15" customHeight="1">
      <c r="A192" t="str">
        <f t="shared" si="26"/>
        <v>≠200х1000х</v>
      </c>
      <c r="B192" s="226" t="str">
        <f t="shared" si="28"/>
        <v>АМГ6АТП</v>
      </c>
      <c r="C192" s="227" t="s">
        <v>5</v>
      </c>
      <c r="D192" s="228">
        <f t="shared" si="29"/>
        <v>200</v>
      </c>
      <c r="E192" s="227" t="str">
        <f t="shared" si="30"/>
        <v>1000×2000</v>
      </c>
      <c r="F192" s="222">
        <f t="shared" si="31"/>
        <v>7</v>
      </c>
      <c r="G192" s="232">
        <v>200</v>
      </c>
      <c r="H192" s="232">
        <v>1000</v>
      </c>
      <c r="I192" s="232">
        <v>2000</v>
      </c>
      <c r="J192">
        <f t="shared" si="27"/>
        <v>13</v>
      </c>
      <c r="K192" s="230" t="s">
        <v>494</v>
      </c>
      <c r="L192" s="225"/>
      <c r="M192" s="225"/>
      <c r="N192" s="231" t="s">
        <v>347</v>
      </c>
      <c r="O192" t="b">
        <f t="shared" si="35"/>
        <v>1</v>
      </c>
      <c r="P192" t="s">
        <v>343</v>
      </c>
      <c r="R192" t="s">
        <v>336</v>
      </c>
      <c r="S192" t="b">
        <f t="shared" si="36"/>
        <v>1</v>
      </c>
    </row>
    <row r="193" spans="1:19" ht="15" customHeight="1">
      <c r="A193" t="str">
        <f t="shared" ref="A193:A211" si="37">CONCATENATE("≠",G193,"х",H193,"х")</f>
        <v>≠200х1300х</v>
      </c>
      <c r="B193" s="226" t="str">
        <f t="shared" si="28"/>
        <v>АМГ6АТП</v>
      </c>
      <c r="C193" s="227" t="s">
        <v>5</v>
      </c>
      <c r="D193" s="228">
        <f t="shared" si="29"/>
        <v>200</v>
      </c>
      <c r="E193" s="227" t="str">
        <f t="shared" si="30"/>
        <v>1300×2700</v>
      </c>
      <c r="F193" s="222">
        <f t="shared" si="31"/>
        <v>7</v>
      </c>
      <c r="G193" s="232">
        <v>200</v>
      </c>
      <c r="H193">
        <v>1300</v>
      </c>
      <c r="I193" s="232">
        <v>2700</v>
      </c>
      <c r="J193">
        <f t="shared" ref="J193:J249" si="38">LEN(K193)</f>
        <v>13</v>
      </c>
      <c r="K193" s="230" t="s">
        <v>495</v>
      </c>
      <c r="L193" s="225"/>
      <c r="M193" s="225"/>
      <c r="N193" s="231" t="s">
        <v>347</v>
      </c>
      <c r="O193" t="b">
        <f t="shared" si="35"/>
        <v>1</v>
      </c>
      <c r="P193" t="s">
        <v>343</v>
      </c>
      <c r="R193" t="s">
        <v>336</v>
      </c>
      <c r="S193" t="b">
        <f t="shared" si="36"/>
        <v>1</v>
      </c>
    </row>
    <row r="194" spans="1:19" ht="15" customHeight="1">
      <c r="A194" t="str">
        <f t="shared" si="37"/>
        <v>≠200х1200х</v>
      </c>
      <c r="B194" s="226" t="str">
        <f t="shared" ref="B194:B212" si="39">CONCATENATE(R194,Q194,P194)</f>
        <v>АМГ6АТП</v>
      </c>
      <c r="C194" s="227" t="s">
        <v>5</v>
      </c>
      <c r="D194" s="228">
        <f t="shared" ref="D194:D211" si="40">G194</f>
        <v>200</v>
      </c>
      <c r="E194" s="227" t="str">
        <f t="shared" ref="E194:E211" si="41">CONCATENATE(H194,"×",I194)</f>
        <v>1200×3000</v>
      </c>
      <c r="F194" s="222">
        <f t="shared" si="31"/>
        <v>7</v>
      </c>
      <c r="G194" s="232">
        <v>200</v>
      </c>
      <c r="H194" s="232">
        <v>1200</v>
      </c>
      <c r="I194" s="232">
        <v>3000</v>
      </c>
      <c r="J194">
        <f t="shared" si="38"/>
        <v>13</v>
      </c>
      <c r="K194" s="230" t="s">
        <v>496</v>
      </c>
      <c r="L194" s="225"/>
      <c r="M194" s="225"/>
      <c r="N194" t="s">
        <v>334</v>
      </c>
      <c r="O194" t="b">
        <f t="shared" si="35"/>
        <v>1</v>
      </c>
      <c r="P194" t="s">
        <v>343</v>
      </c>
      <c r="R194" t="s">
        <v>336</v>
      </c>
      <c r="S194" t="b">
        <f t="shared" si="36"/>
        <v>1</v>
      </c>
    </row>
    <row r="195" spans="1:19" ht="15" customHeight="1">
      <c r="A195" t="str">
        <f t="shared" si="37"/>
        <v>≠200х1500х</v>
      </c>
      <c r="B195" s="226" t="str">
        <f t="shared" si="39"/>
        <v>АМГ6АТП</v>
      </c>
      <c r="C195" s="227" t="s">
        <v>5</v>
      </c>
      <c r="D195" s="228">
        <f t="shared" si="40"/>
        <v>200</v>
      </c>
      <c r="E195" s="227" t="str">
        <f t="shared" si="41"/>
        <v>1500×3000</v>
      </c>
      <c r="F195" s="222">
        <f t="shared" si="31"/>
        <v>7</v>
      </c>
      <c r="G195" s="232">
        <v>200</v>
      </c>
      <c r="H195" s="232">
        <v>1500</v>
      </c>
      <c r="I195" s="232">
        <v>3000</v>
      </c>
      <c r="J195">
        <f t="shared" si="38"/>
        <v>13</v>
      </c>
      <c r="K195" s="230" t="s">
        <v>497</v>
      </c>
      <c r="L195" s="225"/>
      <c r="M195" s="225"/>
      <c r="N195" s="231" t="s">
        <v>334</v>
      </c>
      <c r="O195" t="b">
        <f t="shared" si="35"/>
        <v>1</v>
      </c>
      <c r="P195" t="s">
        <v>343</v>
      </c>
      <c r="R195" t="s">
        <v>336</v>
      </c>
      <c r="S195" t="b">
        <f t="shared" si="36"/>
        <v>1</v>
      </c>
    </row>
    <row r="196" spans="1:19" ht="15" customHeight="1">
      <c r="A196" t="str">
        <f t="shared" si="37"/>
        <v>≠200х1600х</v>
      </c>
      <c r="B196" s="226" t="str">
        <f t="shared" si="39"/>
        <v>АМГ6АТП</v>
      </c>
      <c r="C196" s="227" t="s">
        <v>5</v>
      </c>
      <c r="D196" s="228">
        <f t="shared" si="40"/>
        <v>200</v>
      </c>
      <c r="E196" s="227" t="str">
        <f t="shared" si="41"/>
        <v>1600×3200</v>
      </c>
      <c r="F196" s="222">
        <f t="shared" si="31"/>
        <v>7</v>
      </c>
      <c r="G196" s="232">
        <v>200</v>
      </c>
      <c r="H196" s="232">
        <v>1600</v>
      </c>
      <c r="I196" s="232">
        <v>3200</v>
      </c>
      <c r="J196">
        <f t="shared" si="38"/>
        <v>13</v>
      </c>
      <c r="K196" s="230" t="s">
        <v>498</v>
      </c>
      <c r="L196" s="225"/>
      <c r="M196" s="225"/>
      <c r="N196" s="231" t="s">
        <v>347</v>
      </c>
      <c r="O196" t="b">
        <f t="shared" si="35"/>
        <v>1</v>
      </c>
      <c r="P196" t="s">
        <v>343</v>
      </c>
      <c r="R196" t="s">
        <v>336</v>
      </c>
      <c r="S196" t="b">
        <f t="shared" si="36"/>
        <v>1</v>
      </c>
    </row>
    <row r="197" spans="1:19" ht="15" customHeight="1">
      <c r="A197" t="str">
        <f t="shared" si="37"/>
        <v>≠202х1200х</v>
      </c>
      <c r="B197" s="226" t="str">
        <f t="shared" si="39"/>
        <v>АМГ6АТП</v>
      </c>
      <c r="C197" s="227" t="s">
        <v>5</v>
      </c>
      <c r="D197" s="228">
        <f t="shared" si="40"/>
        <v>202</v>
      </c>
      <c r="E197" s="227" t="str">
        <f t="shared" si="41"/>
        <v>1200×3000</v>
      </c>
      <c r="F197" s="222">
        <f t="shared" si="31"/>
        <v>7</v>
      </c>
      <c r="G197" s="232">
        <v>202</v>
      </c>
      <c r="H197" s="232">
        <v>1200</v>
      </c>
      <c r="I197" s="232">
        <v>3000</v>
      </c>
      <c r="J197">
        <f t="shared" si="38"/>
        <v>13</v>
      </c>
      <c r="K197" s="230" t="s">
        <v>499</v>
      </c>
      <c r="L197" s="225"/>
      <c r="M197" s="225"/>
      <c r="N197" t="s">
        <v>334</v>
      </c>
      <c r="O197" t="b">
        <f t="shared" si="35"/>
        <v>1</v>
      </c>
      <c r="P197" t="s">
        <v>343</v>
      </c>
      <c r="R197" t="s">
        <v>336</v>
      </c>
      <c r="S197" t="b">
        <f t="shared" si="36"/>
        <v>1</v>
      </c>
    </row>
    <row r="198" spans="1:19" ht="15" customHeight="1">
      <c r="A198" t="str">
        <f t="shared" si="37"/>
        <v>≠202х1500х</v>
      </c>
      <c r="B198" s="226" t="str">
        <f t="shared" si="39"/>
        <v>АМГ6АТП</v>
      </c>
      <c r="C198" s="227" t="s">
        <v>5</v>
      </c>
      <c r="D198" s="228">
        <f t="shared" si="40"/>
        <v>202</v>
      </c>
      <c r="E198" s="227" t="str">
        <f t="shared" si="41"/>
        <v>1500×3000</v>
      </c>
      <c r="F198" s="222">
        <f t="shared" ref="F198:F211" si="42">LEN(B198)</f>
        <v>7</v>
      </c>
      <c r="G198" s="232">
        <v>202</v>
      </c>
      <c r="H198" s="232">
        <v>1500</v>
      </c>
      <c r="I198" s="232">
        <v>3000</v>
      </c>
      <c r="J198">
        <f t="shared" si="38"/>
        <v>13</v>
      </c>
      <c r="K198" s="230" t="s">
        <v>500</v>
      </c>
      <c r="L198" s="225"/>
      <c r="M198" s="225"/>
      <c r="N198" s="231" t="s">
        <v>334</v>
      </c>
      <c r="O198" t="b">
        <f t="shared" ref="O198:O205" si="43">EXACT(B198,B199)</f>
        <v>1</v>
      </c>
      <c r="P198" t="s">
        <v>343</v>
      </c>
      <c r="R198" t="s">
        <v>336</v>
      </c>
      <c r="S198" t="b">
        <f t="shared" si="36"/>
        <v>1</v>
      </c>
    </row>
    <row r="199" spans="1:19" ht="15" customHeight="1">
      <c r="A199" t="str">
        <f t="shared" si="37"/>
        <v>≠205х1500х</v>
      </c>
      <c r="B199" s="226" t="str">
        <f t="shared" si="39"/>
        <v>АМГ6АТП</v>
      </c>
      <c r="C199" s="227" t="s">
        <v>5</v>
      </c>
      <c r="D199" s="228">
        <f t="shared" si="40"/>
        <v>205</v>
      </c>
      <c r="E199" s="227" t="str">
        <f t="shared" si="41"/>
        <v>1500×3000</v>
      </c>
      <c r="F199" s="222">
        <f t="shared" si="42"/>
        <v>7</v>
      </c>
      <c r="G199" s="232">
        <v>205</v>
      </c>
      <c r="H199" s="232">
        <v>1500</v>
      </c>
      <c r="I199" s="232">
        <v>3000</v>
      </c>
      <c r="J199">
        <f t="shared" si="38"/>
        <v>13</v>
      </c>
      <c r="K199" s="230" t="s">
        <v>501</v>
      </c>
      <c r="L199" s="225"/>
      <c r="M199" s="225"/>
      <c r="N199" s="231" t="s">
        <v>334</v>
      </c>
      <c r="O199" t="b">
        <f t="shared" si="43"/>
        <v>1</v>
      </c>
      <c r="P199" t="s">
        <v>343</v>
      </c>
      <c r="R199" t="s">
        <v>336</v>
      </c>
      <c r="S199" t="b">
        <f t="shared" si="36"/>
        <v>1</v>
      </c>
    </row>
    <row r="200" spans="1:19" ht="15" customHeight="1">
      <c r="A200" t="str">
        <f t="shared" si="37"/>
        <v>≠210х1200х</v>
      </c>
      <c r="B200" s="226" t="str">
        <f t="shared" si="39"/>
        <v>АМГ6АТП</v>
      </c>
      <c r="C200" s="227" t="s">
        <v>5</v>
      </c>
      <c r="D200" s="228">
        <f t="shared" si="40"/>
        <v>210</v>
      </c>
      <c r="E200" s="227" t="str">
        <f t="shared" si="41"/>
        <v>1200×2500</v>
      </c>
      <c r="F200" s="222">
        <f t="shared" si="42"/>
        <v>7</v>
      </c>
      <c r="G200" s="232">
        <v>210</v>
      </c>
      <c r="H200" s="232">
        <v>1200</v>
      </c>
      <c r="I200" s="232">
        <v>2500</v>
      </c>
      <c r="J200">
        <f t="shared" si="38"/>
        <v>13</v>
      </c>
      <c r="K200" s="230" t="s">
        <v>502</v>
      </c>
      <c r="L200" s="225"/>
      <c r="M200" s="225"/>
      <c r="N200" s="231" t="s">
        <v>347</v>
      </c>
      <c r="O200" t="b">
        <f t="shared" si="43"/>
        <v>1</v>
      </c>
      <c r="P200" t="s">
        <v>343</v>
      </c>
      <c r="R200" t="s">
        <v>336</v>
      </c>
      <c r="S200" t="b">
        <f t="shared" si="36"/>
        <v>1</v>
      </c>
    </row>
    <row r="201" spans="1:19" ht="15" customHeight="1">
      <c r="A201" t="str">
        <f t="shared" si="37"/>
        <v>≠220х1300х</v>
      </c>
      <c r="B201" s="226" t="str">
        <f t="shared" si="39"/>
        <v>АМГ6АТП</v>
      </c>
      <c r="C201" s="227" t="s">
        <v>5</v>
      </c>
      <c r="D201" s="228">
        <f t="shared" si="40"/>
        <v>220</v>
      </c>
      <c r="E201" s="227" t="str">
        <f t="shared" si="41"/>
        <v>1300×2600</v>
      </c>
      <c r="F201" s="222">
        <f t="shared" si="42"/>
        <v>7</v>
      </c>
      <c r="G201" s="232">
        <v>220</v>
      </c>
      <c r="H201">
        <v>1300</v>
      </c>
      <c r="I201" s="232">
        <v>2600</v>
      </c>
      <c r="J201">
        <f t="shared" si="38"/>
        <v>13</v>
      </c>
      <c r="K201" s="230" t="s">
        <v>503</v>
      </c>
      <c r="L201" s="225"/>
      <c r="M201" s="225"/>
      <c r="N201" s="231" t="s">
        <v>347</v>
      </c>
      <c r="O201" t="b">
        <f t="shared" si="43"/>
        <v>1</v>
      </c>
      <c r="P201" t="s">
        <v>343</v>
      </c>
      <c r="R201" t="s">
        <v>336</v>
      </c>
      <c r="S201" t="b">
        <f t="shared" si="36"/>
        <v>1</v>
      </c>
    </row>
    <row r="202" spans="1:19" ht="15" customHeight="1">
      <c r="A202" t="str">
        <f t="shared" si="37"/>
        <v>≠220х1300х</v>
      </c>
      <c r="B202" s="226" t="str">
        <f t="shared" si="39"/>
        <v>АМГ6АТП</v>
      </c>
      <c r="C202" s="227" t="s">
        <v>5</v>
      </c>
      <c r="D202" s="228">
        <f t="shared" si="40"/>
        <v>220</v>
      </c>
      <c r="E202" s="227" t="str">
        <f t="shared" si="41"/>
        <v>1300×2700</v>
      </c>
      <c r="F202" s="222">
        <f t="shared" si="42"/>
        <v>7</v>
      </c>
      <c r="G202" s="232">
        <v>220</v>
      </c>
      <c r="H202">
        <v>1300</v>
      </c>
      <c r="I202" s="232">
        <v>2700</v>
      </c>
      <c r="J202">
        <f t="shared" si="38"/>
        <v>13</v>
      </c>
      <c r="K202" s="230" t="s">
        <v>504</v>
      </c>
      <c r="L202" s="225"/>
      <c r="M202" s="225"/>
      <c r="N202" s="231" t="s">
        <v>347</v>
      </c>
      <c r="O202" t="b">
        <f t="shared" si="43"/>
        <v>1</v>
      </c>
      <c r="P202" t="s">
        <v>343</v>
      </c>
      <c r="R202" t="s">
        <v>336</v>
      </c>
      <c r="S202" t="b">
        <f t="shared" si="36"/>
        <v>1</v>
      </c>
    </row>
    <row r="203" spans="1:19" ht="15" customHeight="1">
      <c r="A203" t="str">
        <f t="shared" si="37"/>
        <v>≠225х1300х</v>
      </c>
      <c r="B203" s="226" t="str">
        <f t="shared" si="39"/>
        <v>АМГ6АТП</v>
      </c>
      <c r="C203" s="227" t="s">
        <v>5</v>
      </c>
      <c r="D203" s="228">
        <f t="shared" si="40"/>
        <v>225</v>
      </c>
      <c r="E203" s="227" t="str">
        <f t="shared" si="41"/>
        <v>1300×2600</v>
      </c>
      <c r="F203" s="222">
        <f t="shared" si="42"/>
        <v>7</v>
      </c>
      <c r="G203" s="232">
        <v>225</v>
      </c>
      <c r="H203">
        <v>1300</v>
      </c>
      <c r="I203" s="232">
        <v>2600</v>
      </c>
      <c r="J203">
        <f t="shared" si="38"/>
        <v>13</v>
      </c>
      <c r="K203" s="230" t="s">
        <v>505</v>
      </c>
      <c r="L203" s="225"/>
      <c r="M203" s="225"/>
      <c r="N203" s="231" t="s">
        <v>347</v>
      </c>
      <c r="O203" t="b">
        <f t="shared" si="43"/>
        <v>1</v>
      </c>
      <c r="P203" t="s">
        <v>343</v>
      </c>
      <c r="R203" t="s">
        <v>336</v>
      </c>
      <c r="S203" t="b">
        <f t="shared" si="36"/>
        <v>1</v>
      </c>
    </row>
    <row r="204" spans="1:19" ht="15" customHeight="1">
      <c r="A204" t="str">
        <f t="shared" si="37"/>
        <v>≠235х1300х</v>
      </c>
      <c r="B204" s="226" t="str">
        <f t="shared" si="39"/>
        <v>АМГ6АТП</v>
      </c>
      <c r="C204" s="227" t="s">
        <v>5</v>
      </c>
      <c r="D204" s="228">
        <f t="shared" si="40"/>
        <v>235</v>
      </c>
      <c r="E204" s="227" t="str">
        <f t="shared" si="41"/>
        <v>1300×2700</v>
      </c>
      <c r="F204" s="222">
        <f t="shared" si="42"/>
        <v>7</v>
      </c>
      <c r="G204" s="232">
        <v>235</v>
      </c>
      <c r="H204">
        <v>1300</v>
      </c>
      <c r="I204" s="232">
        <v>2700</v>
      </c>
      <c r="J204">
        <f t="shared" si="38"/>
        <v>13</v>
      </c>
      <c r="K204" s="230" t="s">
        <v>506</v>
      </c>
      <c r="L204" s="225"/>
      <c r="M204" s="225"/>
      <c r="N204" s="231" t="s">
        <v>347</v>
      </c>
      <c r="O204" t="b">
        <f t="shared" si="43"/>
        <v>1</v>
      </c>
      <c r="P204" t="s">
        <v>343</v>
      </c>
      <c r="R204" t="s">
        <v>336</v>
      </c>
      <c r="S204" t="b">
        <f t="shared" si="36"/>
        <v>1</v>
      </c>
    </row>
    <row r="205" spans="1:19" ht="15" customHeight="1">
      <c r="A205" t="str">
        <f t="shared" si="37"/>
        <v>≠255х1300х</v>
      </c>
      <c r="B205" s="226" t="str">
        <f t="shared" si="39"/>
        <v>АМГ6АТП</v>
      </c>
      <c r="C205" s="227" t="s">
        <v>5</v>
      </c>
      <c r="D205" s="228">
        <f t="shared" si="40"/>
        <v>255</v>
      </c>
      <c r="E205" s="227" t="str">
        <f t="shared" si="41"/>
        <v>1300×2600</v>
      </c>
      <c r="F205" s="222">
        <f t="shared" si="42"/>
        <v>7</v>
      </c>
      <c r="G205" s="232">
        <v>255</v>
      </c>
      <c r="H205">
        <v>1300</v>
      </c>
      <c r="I205" s="232">
        <v>2600</v>
      </c>
      <c r="J205">
        <f t="shared" si="38"/>
        <v>13</v>
      </c>
      <c r="K205" s="230" t="s">
        <v>507</v>
      </c>
      <c r="L205" s="225"/>
      <c r="M205" s="225"/>
      <c r="N205" s="231" t="s">
        <v>347</v>
      </c>
      <c r="O205" t="b">
        <f t="shared" si="43"/>
        <v>1</v>
      </c>
      <c r="P205" t="s">
        <v>343</v>
      </c>
      <c r="R205" t="s">
        <v>336</v>
      </c>
      <c r="S205" t="b">
        <f t="shared" si="36"/>
        <v>1</v>
      </c>
    </row>
    <row r="206" spans="1:19" ht="15" customHeight="1">
      <c r="A206" t="str">
        <f t="shared" si="37"/>
        <v>≠265х1300х</v>
      </c>
      <c r="B206" s="226" t="str">
        <f t="shared" si="39"/>
        <v>АМГ6АТП</v>
      </c>
      <c r="C206" s="227" t="s">
        <v>5</v>
      </c>
      <c r="D206" s="228">
        <f t="shared" si="40"/>
        <v>265</v>
      </c>
      <c r="E206" s="227" t="str">
        <f t="shared" si="41"/>
        <v>1300×2600</v>
      </c>
      <c r="F206" s="222">
        <f t="shared" si="42"/>
        <v>7</v>
      </c>
      <c r="G206" s="232">
        <v>265</v>
      </c>
      <c r="H206">
        <v>1300</v>
      </c>
      <c r="I206" s="232">
        <v>2600</v>
      </c>
      <c r="J206">
        <f t="shared" si="38"/>
        <v>13</v>
      </c>
      <c r="K206" s="230" t="s">
        <v>508</v>
      </c>
      <c r="L206" s="225"/>
      <c r="M206" s="225"/>
      <c r="N206" s="231" t="s">
        <v>347</v>
      </c>
      <c r="O206" t="b">
        <f>EXACT(B206,B208)</f>
        <v>1</v>
      </c>
      <c r="P206" t="s">
        <v>343</v>
      </c>
      <c r="R206" t="s">
        <v>336</v>
      </c>
      <c r="S206" t="b">
        <f>O208</f>
        <v>1</v>
      </c>
    </row>
    <row r="207" spans="1:19" ht="15" customHeight="1">
      <c r="A207" t="str">
        <f t="shared" si="37"/>
        <v>≠280х1500х</v>
      </c>
      <c r="B207" s="226" t="str">
        <f t="shared" si="39"/>
        <v>АМГ6АТП</v>
      </c>
      <c r="C207" s="227" t="s">
        <v>5</v>
      </c>
      <c r="D207" s="228">
        <f t="shared" si="40"/>
        <v>280</v>
      </c>
      <c r="E207" s="227" t="str">
        <f t="shared" si="41"/>
        <v>1500×2000</v>
      </c>
      <c r="F207" s="222">
        <f t="shared" si="42"/>
        <v>7</v>
      </c>
      <c r="G207" s="232">
        <v>280</v>
      </c>
      <c r="H207">
        <v>1500</v>
      </c>
      <c r="I207" s="232">
        <v>2000</v>
      </c>
      <c r="J207">
        <f t="shared" si="38"/>
        <v>13</v>
      </c>
      <c r="K207" s="230" t="s">
        <v>508</v>
      </c>
      <c r="L207" s="225"/>
      <c r="M207" s="225"/>
      <c r="N207" s="231" t="s">
        <v>347</v>
      </c>
      <c r="O207" t="b">
        <f>EXACT(B207,B209)</f>
        <v>1</v>
      </c>
      <c r="P207" t="s">
        <v>343</v>
      </c>
      <c r="R207" t="s">
        <v>336</v>
      </c>
      <c r="S207" t="b">
        <f>O209</f>
        <v>1</v>
      </c>
    </row>
    <row r="208" spans="1:19" ht="15" customHeight="1">
      <c r="A208" t="str">
        <f t="shared" si="37"/>
        <v>≠305х1300х</v>
      </c>
      <c r="B208" s="226" t="str">
        <f t="shared" si="39"/>
        <v>АМГ6АТП</v>
      </c>
      <c r="C208" s="227" t="s">
        <v>5</v>
      </c>
      <c r="D208" s="228">
        <f t="shared" si="40"/>
        <v>305</v>
      </c>
      <c r="E208" s="227" t="str">
        <f t="shared" si="41"/>
        <v>1300×2600</v>
      </c>
      <c r="F208" s="222">
        <f t="shared" si="42"/>
        <v>7</v>
      </c>
      <c r="G208" s="232">
        <v>305</v>
      </c>
      <c r="H208">
        <v>1300</v>
      </c>
      <c r="I208" s="232">
        <v>2600</v>
      </c>
      <c r="J208">
        <f t="shared" si="38"/>
        <v>13</v>
      </c>
      <c r="K208" s="225" t="s">
        <v>509</v>
      </c>
      <c r="L208" s="225"/>
      <c r="M208" s="225"/>
      <c r="N208" s="231" t="s">
        <v>347</v>
      </c>
      <c r="O208" t="b">
        <f>EXACT(B208,B209)</f>
        <v>1</v>
      </c>
      <c r="P208" t="s">
        <v>343</v>
      </c>
      <c r="R208" t="s">
        <v>336</v>
      </c>
      <c r="S208" t="b">
        <f>O209</f>
        <v>1</v>
      </c>
    </row>
    <row r="209" spans="1:19" ht="15" customHeight="1">
      <c r="A209" t="str">
        <f t="shared" si="37"/>
        <v>≠320х1300х</v>
      </c>
      <c r="B209" s="226" t="str">
        <f t="shared" si="39"/>
        <v>АМГ6АТП</v>
      </c>
      <c r="C209" s="227" t="s">
        <v>5</v>
      </c>
      <c r="D209" s="228">
        <f t="shared" si="40"/>
        <v>320</v>
      </c>
      <c r="E209" s="227" t="str">
        <f t="shared" si="41"/>
        <v>1300×2600</v>
      </c>
      <c r="F209" s="222">
        <f t="shared" si="42"/>
        <v>7</v>
      </c>
      <c r="G209" s="232">
        <v>320</v>
      </c>
      <c r="H209">
        <v>1300</v>
      </c>
      <c r="I209" s="232">
        <v>2600</v>
      </c>
      <c r="J209">
        <f t="shared" si="38"/>
        <v>13</v>
      </c>
      <c r="K209" s="225" t="s">
        <v>510</v>
      </c>
      <c r="L209" s="225"/>
      <c r="M209" s="225"/>
      <c r="N209" s="231" t="s">
        <v>347</v>
      </c>
      <c r="O209" t="b">
        <f>EXACT(B209,B210)</f>
        <v>1</v>
      </c>
      <c r="P209" t="s">
        <v>343</v>
      </c>
      <c r="R209" t="s">
        <v>336</v>
      </c>
      <c r="S209" t="b">
        <f>O210</f>
        <v>1</v>
      </c>
    </row>
    <row r="210" spans="1:19" ht="15" customHeight="1">
      <c r="A210" t="str">
        <f t="shared" si="37"/>
        <v>≠335х1300х</v>
      </c>
      <c r="B210" s="226" t="str">
        <f t="shared" si="39"/>
        <v>АМГ6АТП</v>
      </c>
      <c r="C210" s="227" t="s">
        <v>5</v>
      </c>
      <c r="D210" s="228">
        <f t="shared" si="40"/>
        <v>335</v>
      </c>
      <c r="E210" s="227" t="str">
        <f t="shared" si="41"/>
        <v>1300×2600</v>
      </c>
      <c r="F210" s="222">
        <f t="shared" si="42"/>
        <v>7</v>
      </c>
      <c r="G210" s="241">
        <v>335</v>
      </c>
      <c r="H210" s="242">
        <v>1300</v>
      </c>
      <c r="I210" s="241">
        <v>2600</v>
      </c>
      <c r="J210">
        <f t="shared" si="38"/>
        <v>0</v>
      </c>
      <c r="K210" s="243"/>
      <c r="L210" s="243"/>
      <c r="M210" s="243"/>
      <c r="N210" s="242"/>
      <c r="O210" t="b">
        <f>EXACT(B210,B211)</f>
        <v>1</v>
      </c>
      <c r="P210" t="s">
        <v>343</v>
      </c>
      <c r="Q210" s="242"/>
      <c r="R210" t="s">
        <v>336</v>
      </c>
      <c r="S210" t="b">
        <f>O211</f>
        <v>0</v>
      </c>
    </row>
    <row r="211" spans="1:19" ht="15" customHeight="1">
      <c r="A211" t="str">
        <f t="shared" si="37"/>
        <v>≠355х1300х</v>
      </c>
      <c r="B211" s="226" t="str">
        <f t="shared" si="39"/>
        <v>АМГ6АТП</v>
      </c>
      <c r="C211" s="227" t="s">
        <v>5</v>
      </c>
      <c r="D211" s="228">
        <f t="shared" si="40"/>
        <v>355</v>
      </c>
      <c r="E211" s="227" t="str">
        <f t="shared" si="41"/>
        <v>1300×2300</v>
      </c>
      <c r="F211" s="222">
        <f t="shared" si="42"/>
        <v>7</v>
      </c>
      <c r="G211" s="241">
        <v>355</v>
      </c>
      <c r="H211" s="242">
        <v>1300</v>
      </c>
      <c r="I211" s="241">
        <v>2300</v>
      </c>
      <c r="J211">
        <f t="shared" si="38"/>
        <v>0</v>
      </c>
      <c r="K211" s="243"/>
      <c r="L211" s="243"/>
      <c r="M211" s="243"/>
      <c r="N211" s="242"/>
      <c r="O211" t="b">
        <f>EXACT(B211,B214)</f>
        <v>0</v>
      </c>
      <c r="P211" t="s">
        <v>343</v>
      </c>
      <c r="Q211" s="242"/>
      <c r="R211" t="s">
        <v>336</v>
      </c>
      <c r="S211" t="b">
        <f>O214</f>
        <v>0</v>
      </c>
    </row>
    <row r="212" spans="1:19" ht="15" customHeight="1">
      <c r="B212" s="226" t="str">
        <f t="shared" si="39"/>
        <v/>
      </c>
      <c r="C212" s="227"/>
      <c r="D212" s="228"/>
      <c r="E212" s="227"/>
      <c r="F212" s="222"/>
      <c r="G212" s="241"/>
      <c r="H212" s="242" t="s">
        <v>511</v>
      </c>
      <c r="I212" s="241"/>
      <c r="J212">
        <f t="shared" si="38"/>
        <v>7</v>
      </c>
      <c r="K212" s="244" t="s">
        <v>512</v>
      </c>
      <c r="L212" s="243"/>
      <c r="M212"/>
    </row>
    <row r="213" spans="1:19" ht="15" customHeight="1">
      <c r="A213" t="s">
        <v>513</v>
      </c>
      <c r="B213" s="226" t="str">
        <f t="shared" ref="B213:B251" si="44">CONCATENATE(G213,E213,I213)</f>
        <v>25×5</v>
      </c>
      <c r="C213" s="227" t="s">
        <v>5</v>
      </c>
      <c r="D213" s="228" t="str">
        <f>G213</f>
        <v>25</v>
      </c>
      <c r="E213" s="227" t="s">
        <v>341</v>
      </c>
      <c r="F213" s="222">
        <f>LEN(B213)</f>
        <v>4</v>
      </c>
      <c r="G213" t="str">
        <f t="shared" ref="G213:G249" si="45">LEFT(K213,2)</f>
        <v>25</v>
      </c>
      <c r="H213" s="242">
        <v>1</v>
      </c>
      <c r="I213" t="str">
        <f t="shared" ref="I213:I229" si="46">MID(K213,4,2)</f>
        <v>5</v>
      </c>
      <c r="J213">
        <f t="shared" si="38"/>
        <v>4</v>
      </c>
      <c r="K213" s="245" t="s">
        <v>514</v>
      </c>
      <c r="L213"/>
      <c r="M213" s="243"/>
      <c r="N213" s="242"/>
      <c r="Q213" s="242"/>
    </row>
    <row r="214" spans="1:19" ht="15" customHeight="1">
      <c r="A214" t="s">
        <v>515</v>
      </c>
      <c r="B214" s="226" t="str">
        <f t="shared" si="44"/>
        <v>28×5</v>
      </c>
      <c r="C214" s="227"/>
      <c r="D214" s="228"/>
      <c r="E214" s="227" t="s">
        <v>341</v>
      </c>
      <c r="F214" s="222"/>
      <c r="G214" t="str">
        <f t="shared" si="45"/>
        <v>28</v>
      </c>
      <c r="H214">
        <f t="shared" ref="H214:H251" si="47">H213+1</f>
        <v>2</v>
      </c>
      <c r="I214" t="str">
        <f t="shared" si="46"/>
        <v>5</v>
      </c>
      <c r="J214">
        <f t="shared" si="38"/>
        <v>4</v>
      </c>
      <c r="K214" s="246" t="s">
        <v>516</v>
      </c>
      <c r="L214"/>
      <c r="M214"/>
      <c r="O214" t="b">
        <f>EXACT(B214,E5)</f>
        <v>0</v>
      </c>
      <c r="P214" t="s">
        <v>348</v>
      </c>
      <c r="S214" t="b">
        <f>O5</f>
        <v>0</v>
      </c>
    </row>
    <row r="215" spans="1:19" ht="15" customHeight="1">
      <c r="A215" t="s">
        <v>517</v>
      </c>
      <c r="B215" s="226" t="str">
        <f t="shared" si="44"/>
        <v>30×5</v>
      </c>
      <c r="C215" s="227"/>
      <c r="D215" s="228"/>
      <c r="E215" s="227" t="s">
        <v>341</v>
      </c>
      <c r="F215" s="222"/>
      <c r="G215" t="str">
        <f t="shared" si="45"/>
        <v>30</v>
      </c>
      <c r="H215">
        <f t="shared" si="47"/>
        <v>3</v>
      </c>
      <c r="I215" t="str">
        <f t="shared" si="46"/>
        <v>5</v>
      </c>
      <c r="J215">
        <f t="shared" si="38"/>
        <v>4</v>
      </c>
      <c r="K215" s="247" t="s">
        <v>518</v>
      </c>
      <c r="L215"/>
      <c r="M215"/>
    </row>
    <row r="216" spans="1:19" ht="15" customHeight="1">
      <c r="A216" t="s">
        <v>519</v>
      </c>
      <c r="B216" s="226" t="str">
        <f t="shared" si="44"/>
        <v>32×6</v>
      </c>
      <c r="C216" s="227"/>
      <c r="D216" s="228"/>
      <c r="E216" s="227" t="s">
        <v>341</v>
      </c>
      <c r="F216" s="222"/>
      <c r="G216" t="str">
        <f t="shared" si="45"/>
        <v>32</v>
      </c>
      <c r="H216">
        <f t="shared" si="47"/>
        <v>4</v>
      </c>
      <c r="I216" t="str">
        <f t="shared" si="46"/>
        <v>6</v>
      </c>
      <c r="J216">
        <f t="shared" si="38"/>
        <v>4</v>
      </c>
      <c r="K216" s="247" t="s">
        <v>520</v>
      </c>
      <c r="L216"/>
      <c r="M216"/>
    </row>
    <row r="217" spans="1:19" ht="15" customHeight="1">
      <c r="A217" t="s">
        <v>521</v>
      </c>
      <c r="B217" s="226" t="str">
        <f t="shared" si="44"/>
        <v>32×8</v>
      </c>
      <c r="C217" s="227"/>
      <c r="D217" s="228"/>
      <c r="E217" s="227" t="s">
        <v>341</v>
      </c>
      <c r="F217" s="222"/>
      <c r="G217" t="str">
        <f t="shared" si="45"/>
        <v>32</v>
      </c>
      <c r="H217">
        <f t="shared" si="47"/>
        <v>5</v>
      </c>
      <c r="I217" t="str">
        <f t="shared" si="46"/>
        <v>8</v>
      </c>
      <c r="J217">
        <f t="shared" si="38"/>
        <v>4</v>
      </c>
      <c r="K217" s="247" t="s">
        <v>522</v>
      </c>
      <c r="L217"/>
      <c r="M217"/>
    </row>
    <row r="218" spans="1:19" ht="15" customHeight="1">
      <c r="A218" t="s">
        <v>523</v>
      </c>
      <c r="B218" s="226" t="str">
        <f t="shared" si="44"/>
        <v>36×5</v>
      </c>
      <c r="C218" s="227"/>
      <c r="D218" s="228"/>
      <c r="E218" s="227" t="s">
        <v>341</v>
      </c>
      <c r="F218" s="222"/>
      <c r="G218" t="str">
        <f t="shared" si="45"/>
        <v>36</v>
      </c>
      <c r="H218">
        <f t="shared" si="47"/>
        <v>6</v>
      </c>
      <c r="I218" t="str">
        <f t="shared" si="46"/>
        <v>5</v>
      </c>
      <c r="J218">
        <f t="shared" si="38"/>
        <v>4</v>
      </c>
      <c r="K218" s="247" t="s">
        <v>524</v>
      </c>
      <c r="L218"/>
      <c r="M218"/>
    </row>
    <row r="219" spans="1:19" ht="15" customHeight="1">
      <c r="A219" t="s">
        <v>525</v>
      </c>
      <c r="B219" s="226" t="str">
        <f t="shared" si="44"/>
        <v>36×10</v>
      </c>
      <c r="C219" s="227"/>
      <c r="D219" s="228"/>
      <c r="E219" s="227" t="s">
        <v>341</v>
      </c>
      <c r="F219" s="222"/>
      <c r="G219" t="str">
        <f t="shared" si="45"/>
        <v>36</v>
      </c>
      <c r="H219">
        <f t="shared" si="47"/>
        <v>7</v>
      </c>
      <c r="I219" t="str">
        <f t="shared" si="46"/>
        <v>10</v>
      </c>
      <c r="J219">
        <f t="shared" si="38"/>
        <v>5</v>
      </c>
      <c r="K219" s="247" t="s">
        <v>526</v>
      </c>
      <c r="L219"/>
      <c r="M219"/>
    </row>
    <row r="220" spans="1:19" ht="15" customHeight="1">
      <c r="A220" t="s">
        <v>527</v>
      </c>
      <c r="B220" s="226" t="str">
        <f t="shared" si="44"/>
        <v>38×5</v>
      </c>
      <c r="C220" s="227"/>
      <c r="D220" s="228"/>
      <c r="E220" s="227" t="s">
        <v>341</v>
      </c>
      <c r="F220" s="222"/>
      <c r="G220" t="str">
        <f t="shared" si="45"/>
        <v>38</v>
      </c>
      <c r="H220">
        <f t="shared" si="47"/>
        <v>8</v>
      </c>
      <c r="I220" t="str">
        <f t="shared" si="46"/>
        <v>5</v>
      </c>
      <c r="J220">
        <f t="shared" si="38"/>
        <v>4</v>
      </c>
      <c r="K220" s="247" t="s">
        <v>528</v>
      </c>
      <c r="L220"/>
      <c r="M220"/>
    </row>
    <row r="221" spans="1:19" ht="15" customHeight="1">
      <c r="A221" t="s">
        <v>529</v>
      </c>
      <c r="B221" s="226" t="str">
        <f t="shared" si="44"/>
        <v>38×10</v>
      </c>
      <c r="C221" s="227"/>
      <c r="D221" s="228"/>
      <c r="E221" s="227" t="s">
        <v>341</v>
      </c>
      <c r="F221" s="222"/>
      <c r="G221" t="str">
        <f t="shared" si="45"/>
        <v>38</v>
      </c>
      <c r="H221">
        <f t="shared" si="47"/>
        <v>9</v>
      </c>
      <c r="I221" t="str">
        <f t="shared" si="46"/>
        <v>10</v>
      </c>
      <c r="J221">
        <f t="shared" si="38"/>
        <v>5</v>
      </c>
      <c r="K221" s="247" t="s">
        <v>530</v>
      </c>
      <c r="L221"/>
      <c r="M221"/>
    </row>
    <row r="222" spans="1:19" ht="15" customHeight="1">
      <c r="A222" t="s">
        <v>531</v>
      </c>
      <c r="B222" s="226" t="str">
        <f t="shared" si="44"/>
        <v>40×5</v>
      </c>
      <c r="C222" s="227"/>
      <c r="D222" s="228"/>
      <c r="E222" s="227" t="s">
        <v>341</v>
      </c>
      <c r="F222" s="222"/>
      <c r="G222" t="str">
        <f t="shared" si="45"/>
        <v>40</v>
      </c>
      <c r="H222">
        <f t="shared" si="47"/>
        <v>10</v>
      </c>
      <c r="I222" t="str">
        <f t="shared" si="46"/>
        <v>5</v>
      </c>
      <c r="J222">
        <f t="shared" si="38"/>
        <v>4</v>
      </c>
      <c r="K222" s="247" t="s">
        <v>532</v>
      </c>
      <c r="L222"/>
      <c r="M222"/>
    </row>
    <row r="223" spans="1:19" ht="15" customHeight="1">
      <c r="A223" t="s">
        <v>533</v>
      </c>
      <c r="B223" s="226" t="str">
        <f t="shared" si="44"/>
        <v>40×10</v>
      </c>
      <c r="C223" s="227"/>
      <c r="D223" s="228"/>
      <c r="E223" s="227" t="s">
        <v>341</v>
      </c>
      <c r="F223" s="222"/>
      <c r="G223" t="str">
        <f t="shared" si="45"/>
        <v>40</v>
      </c>
      <c r="H223">
        <f t="shared" si="47"/>
        <v>11</v>
      </c>
      <c r="I223" t="str">
        <f t="shared" si="46"/>
        <v>10</v>
      </c>
      <c r="J223">
        <f t="shared" si="38"/>
        <v>5</v>
      </c>
      <c r="K223" s="247" t="s">
        <v>534</v>
      </c>
      <c r="L223"/>
      <c r="M223"/>
    </row>
    <row r="224" spans="1:19" ht="15" customHeight="1">
      <c r="A224" t="s">
        <v>535</v>
      </c>
      <c r="B224" s="226" t="str">
        <f t="shared" si="44"/>
        <v>42×6</v>
      </c>
      <c r="C224" s="227"/>
      <c r="D224" s="228"/>
      <c r="E224" s="227" t="s">
        <v>341</v>
      </c>
      <c r="F224" s="222"/>
      <c r="G224" t="str">
        <f t="shared" si="45"/>
        <v>42</v>
      </c>
      <c r="H224">
        <f t="shared" si="47"/>
        <v>12</v>
      </c>
      <c r="I224" t="str">
        <f t="shared" si="46"/>
        <v>6</v>
      </c>
      <c r="J224">
        <f t="shared" si="38"/>
        <v>4</v>
      </c>
      <c r="K224" s="247" t="s">
        <v>536</v>
      </c>
      <c r="L224"/>
      <c r="M224"/>
    </row>
    <row r="225" spans="1:13" ht="15" customHeight="1">
      <c r="A225" t="s">
        <v>537</v>
      </c>
      <c r="B225" s="226" t="str">
        <f t="shared" si="44"/>
        <v>42×10</v>
      </c>
      <c r="C225" s="227"/>
      <c r="D225" s="228"/>
      <c r="E225" s="227" t="s">
        <v>341</v>
      </c>
      <c r="F225" s="222"/>
      <c r="G225" t="str">
        <f t="shared" si="45"/>
        <v>42</v>
      </c>
      <c r="H225">
        <f t="shared" si="47"/>
        <v>13</v>
      </c>
      <c r="I225" t="str">
        <f t="shared" si="46"/>
        <v>10</v>
      </c>
      <c r="J225">
        <f t="shared" si="38"/>
        <v>5</v>
      </c>
      <c r="K225" s="247" t="s">
        <v>538</v>
      </c>
      <c r="L225"/>
      <c r="M225"/>
    </row>
    <row r="226" spans="1:13" ht="15" customHeight="1">
      <c r="A226" t="s">
        <v>539</v>
      </c>
      <c r="B226" s="226" t="str">
        <f t="shared" si="44"/>
        <v>45×5</v>
      </c>
      <c r="C226" s="227"/>
      <c r="D226" s="228"/>
      <c r="E226" s="227" t="s">
        <v>341</v>
      </c>
      <c r="F226" s="222"/>
      <c r="G226" t="str">
        <f t="shared" si="45"/>
        <v>45</v>
      </c>
      <c r="H226">
        <f t="shared" si="47"/>
        <v>14</v>
      </c>
      <c r="I226" t="str">
        <f t="shared" si="46"/>
        <v>5</v>
      </c>
      <c r="J226">
        <f t="shared" si="38"/>
        <v>4</v>
      </c>
      <c r="K226" s="247" t="s">
        <v>540</v>
      </c>
      <c r="L226"/>
      <c r="M226"/>
    </row>
    <row r="227" spans="1:13" ht="15" customHeight="1">
      <c r="A227" t="s">
        <v>541</v>
      </c>
      <c r="B227" s="226" t="str">
        <f t="shared" si="44"/>
        <v>45×6</v>
      </c>
      <c r="C227" s="227"/>
      <c r="D227" s="228"/>
      <c r="E227" s="227" t="s">
        <v>341</v>
      </c>
      <c r="F227" s="222"/>
      <c r="G227" t="str">
        <f t="shared" si="45"/>
        <v>45</v>
      </c>
      <c r="H227">
        <f t="shared" si="47"/>
        <v>15</v>
      </c>
      <c r="I227" t="str">
        <f t="shared" si="46"/>
        <v>6</v>
      </c>
      <c r="J227">
        <f t="shared" si="38"/>
        <v>4</v>
      </c>
      <c r="K227" s="247" t="s">
        <v>542</v>
      </c>
      <c r="L227"/>
      <c r="M227"/>
    </row>
    <row r="228" spans="1:13" ht="15" customHeight="1">
      <c r="A228" t="s">
        <v>543</v>
      </c>
      <c r="B228" s="226" t="str">
        <f t="shared" si="44"/>
        <v>45×8</v>
      </c>
      <c r="C228" s="227"/>
      <c r="D228" s="228"/>
      <c r="E228" s="227" t="s">
        <v>341</v>
      </c>
      <c r="F228" s="222"/>
      <c r="G228" t="str">
        <f t="shared" si="45"/>
        <v>45</v>
      </c>
      <c r="H228">
        <f t="shared" si="47"/>
        <v>16</v>
      </c>
      <c r="I228" t="str">
        <f t="shared" si="46"/>
        <v>8</v>
      </c>
      <c r="J228">
        <f t="shared" si="38"/>
        <v>4</v>
      </c>
      <c r="K228" s="247" t="s">
        <v>544</v>
      </c>
      <c r="L228"/>
      <c r="M228"/>
    </row>
    <row r="229" spans="1:13" ht="15" customHeight="1">
      <c r="A229" t="s">
        <v>545</v>
      </c>
      <c r="B229" s="226" t="str">
        <f t="shared" si="44"/>
        <v>45×10</v>
      </c>
      <c r="C229" s="227"/>
      <c r="D229" s="228"/>
      <c r="E229" s="227" t="s">
        <v>341</v>
      </c>
      <c r="F229" s="222"/>
      <c r="G229" t="str">
        <f t="shared" si="45"/>
        <v>45</v>
      </c>
      <c r="H229">
        <f t="shared" si="47"/>
        <v>17</v>
      </c>
      <c r="I229" t="str">
        <f t="shared" si="46"/>
        <v>10</v>
      </c>
      <c r="J229">
        <f t="shared" si="38"/>
        <v>5</v>
      </c>
      <c r="K229" s="247" t="s">
        <v>546</v>
      </c>
      <c r="L229"/>
      <c r="M229"/>
    </row>
    <row r="230" spans="1:13" ht="15" customHeight="1">
      <c r="A230" t="s">
        <v>547</v>
      </c>
      <c r="B230" s="226" t="str">
        <f t="shared" si="44"/>
        <v>45×12,5</v>
      </c>
      <c r="C230" s="227"/>
      <c r="D230" s="228"/>
      <c r="E230" s="227" t="s">
        <v>341</v>
      </c>
      <c r="F230" s="222"/>
      <c r="G230" t="str">
        <f t="shared" si="45"/>
        <v>45</v>
      </c>
      <c r="H230">
        <f t="shared" si="47"/>
        <v>18</v>
      </c>
      <c r="I230" t="str">
        <f>MID(K230,4,4)</f>
        <v>12,5</v>
      </c>
      <c r="J230">
        <f t="shared" si="38"/>
        <v>7</v>
      </c>
      <c r="K230" s="247" t="s">
        <v>548</v>
      </c>
      <c r="L230"/>
      <c r="M230"/>
    </row>
    <row r="231" spans="1:13" ht="15" customHeight="1">
      <c r="A231" t="s">
        <v>549</v>
      </c>
      <c r="B231" s="226" t="str">
        <f t="shared" si="44"/>
        <v>48×7</v>
      </c>
      <c r="C231" s="227"/>
      <c r="D231" s="228"/>
      <c r="E231" s="227" t="s">
        <v>341</v>
      </c>
      <c r="F231" s="222"/>
      <c r="G231" t="str">
        <f t="shared" si="45"/>
        <v>48</v>
      </c>
      <c r="H231">
        <f t="shared" si="47"/>
        <v>19</v>
      </c>
      <c r="I231" t="str">
        <f t="shared" ref="I231:I236" si="48">MID(K231,4,2)</f>
        <v>7</v>
      </c>
      <c r="J231">
        <f t="shared" si="38"/>
        <v>4</v>
      </c>
      <c r="K231" s="247" t="s">
        <v>550</v>
      </c>
      <c r="L231"/>
      <c r="M231"/>
    </row>
    <row r="232" spans="1:13" ht="15" customHeight="1">
      <c r="A232" t="s">
        <v>551</v>
      </c>
      <c r="B232" s="226" t="str">
        <f t="shared" si="44"/>
        <v>48×10</v>
      </c>
      <c r="C232" s="227"/>
      <c r="D232" s="228"/>
      <c r="E232" s="227" t="s">
        <v>341</v>
      </c>
      <c r="F232" s="222"/>
      <c r="G232" t="str">
        <f t="shared" si="45"/>
        <v>48</v>
      </c>
      <c r="H232">
        <f t="shared" si="47"/>
        <v>20</v>
      </c>
      <c r="I232" t="str">
        <f t="shared" si="48"/>
        <v>10</v>
      </c>
      <c r="J232">
        <f t="shared" si="38"/>
        <v>5</v>
      </c>
      <c r="K232" s="247" t="s">
        <v>552</v>
      </c>
      <c r="L232"/>
      <c r="M232"/>
    </row>
    <row r="233" spans="1:13" ht="15" customHeight="1">
      <c r="A233" t="s">
        <v>553</v>
      </c>
      <c r="B233" s="226" t="str">
        <f t="shared" si="44"/>
        <v>50×6</v>
      </c>
      <c r="C233" s="227"/>
      <c r="D233" s="228"/>
      <c r="E233" s="227" t="s">
        <v>341</v>
      </c>
      <c r="F233" s="222"/>
      <c r="G233" t="str">
        <f t="shared" si="45"/>
        <v>50</v>
      </c>
      <c r="H233">
        <f t="shared" si="47"/>
        <v>21</v>
      </c>
      <c r="I233" t="str">
        <f t="shared" si="48"/>
        <v>6</v>
      </c>
      <c r="J233">
        <f t="shared" si="38"/>
        <v>4</v>
      </c>
      <c r="K233" s="247" t="s">
        <v>554</v>
      </c>
      <c r="L233"/>
      <c r="M233"/>
    </row>
    <row r="234" spans="1:13" ht="15" customHeight="1">
      <c r="A234" t="s">
        <v>555</v>
      </c>
      <c r="B234" s="226" t="str">
        <f t="shared" si="44"/>
        <v>52×6</v>
      </c>
      <c r="C234" s="227"/>
      <c r="D234" s="228"/>
      <c r="E234" s="227" t="s">
        <v>341</v>
      </c>
      <c r="F234" s="222"/>
      <c r="G234" t="str">
        <f t="shared" si="45"/>
        <v>52</v>
      </c>
      <c r="H234">
        <f t="shared" si="47"/>
        <v>22</v>
      </c>
      <c r="I234" t="str">
        <f t="shared" si="48"/>
        <v>6</v>
      </c>
      <c r="J234">
        <f t="shared" si="38"/>
        <v>4</v>
      </c>
      <c r="K234" s="247" t="s">
        <v>556</v>
      </c>
      <c r="L234"/>
      <c r="M234"/>
    </row>
    <row r="235" spans="1:13" ht="15" customHeight="1">
      <c r="A235" t="s">
        <v>557</v>
      </c>
      <c r="B235" s="226" t="str">
        <f t="shared" si="44"/>
        <v>52×10</v>
      </c>
      <c r="C235" s="227"/>
      <c r="D235" s="228"/>
      <c r="E235" s="227" t="s">
        <v>341</v>
      </c>
      <c r="F235" s="222"/>
      <c r="G235" t="str">
        <f t="shared" si="45"/>
        <v>52</v>
      </c>
      <c r="H235">
        <f t="shared" si="47"/>
        <v>23</v>
      </c>
      <c r="I235" t="str">
        <f t="shared" si="48"/>
        <v>10</v>
      </c>
      <c r="J235">
        <f t="shared" si="38"/>
        <v>5</v>
      </c>
      <c r="K235" s="247" t="s">
        <v>558</v>
      </c>
      <c r="L235"/>
      <c r="M235"/>
    </row>
    <row r="236" spans="1:13" ht="15" customHeight="1">
      <c r="A236" t="s">
        <v>559</v>
      </c>
      <c r="B236" s="226" t="str">
        <f t="shared" si="44"/>
        <v>52×15</v>
      </c>
      <c r="C236" s="227"/>
      <c r="D236" s="228"/>
      <c r="E236" s="227" t="s">
        <v>341</v>
      </c>
      <c r="F236" s="222"/>
      <c r="G236" t="str">
        <f t="shared" si="45"/>
        <v>52</v>
      </c>
      <c r="H236">
        <f t="shared" si="47"/>
        <v>24</v>
      </c>
      <c r="I236" t="str">
        <f t="shared" si="48"/>
        <v>15</v>
      </c>
      <c r="J236">
        <f t="shared" si="38"/>
        <v>5</v>
      </c>
      <c r="K236" s="247" t="s">
        <v>560</v>
      </c>
      <c r="L236"/>
      <c r="M236"/>
    </row>
    <row r="237" spans="1:13" ht="15" customHeight="1">
      <c r="A237" t="s">
        <v>561</v>
      </c>
      <c r="B237" s="226" t="str">
        <f t="shared" si="44"/>
        <v>52×12,5</v>
      </c>
      <c r="C237" s="227"/>
      <c r="D237" s="228"/>
      <c r="E237" s="227" t="s">
        <v>341</v>
      </c>
      <c r="F237" s="222"/>
      <c r="G237" t="str">
        <f t="shared" si="45"/>
        <v>52</v>
      </c>
      <c r="H237">
        <f t="shared" si="47"/>
        <v>25</v>
      </c>
      <c r="I237" t="str">
        <f>MID(K237,4,4)</f>
        <v>12,5</v>
      </c>
      <c r="J237">
        <f t="shared" si="38"/>
        <v>7</v>
      </c>
      <c r="K237" s="247" t="s">
        <v>562</v>
      </c>
      <c r="L237"/>
      <c r="M237"/>
    </row>
    <row r="238" spans="1:13" ht="15" customHeight="1">
      <c r="A238" t="s">
        <v>563</v>
      </c>
      <c r="B238" s="226" t="str">
        <f t="shared" si="44"/>
        <v>55×10</v>
      </c>
      <c r="C238" s="227"/>
      <c r="D238" s="228"/>
      <c r="E238" s="227" t="s">
        <v>341</v>
      </c>
      <c r="F238" s="222"/>
      <c r="G238" t="str">
        <f t="shared" si="45"/>
        <v>55</v>
      </c>
      <c r="H238">
        <f t="shared" si="47"/>
        <v>26</v>
      </c>
      <c r="I238" t="str">
        <f>MID(K238,4,2)</f>
        <v>10</v>
      </c>
      <c r="J238">
        <f t="shared" si="38"/>
        <v>5</v>
      </c>
      <c r="K238" s="247" t="s">
        <v>564</v>
      </c>
      <c r="L238"/>
      <c r="M238"/>
    </row>
    <row r="239" spans="1:13" ht="15" customHeight="1">
      <c r="A239" t="s">
        <v>565</v>
      </c>
      <c r="B239" s="226" t="str">
        <f t="shared" si="44"/>
        <v>55×15</v>
      </c>
      <c r="C239" s="227"/>
      <c r="D239" s="228"/>
      <c r="E239" s="227" t="s">
        <v>341</v>
      </c>
      <c r="F239" s="222"/>
      <c r="G239" t="str">
        <f t="shared" si="45"/>
        <v>55</v>
      </c>
      <c r="H239">
        <f t="shared" si="47"/>
        <v>27</v>
      </c>
      <c r="I239" t="str">
        <f>MID(K239,4,2)</f>
        <v>15</v>
      </c>
      <c r="J239">
        <f t="shared" si="38"/>
        <v>5</v>
      </c>
      <c r="K239" s="247" t="s">
        <v>566</v>
      </c>
      <c r="L239"/>
      <c r="M239"/>
    </row>
    <row r="240" spans="1:13" ht="15" customHeight="1">
      <c r="A240" t="s">
        <v>567</v>
      </c>
      <c r="B240" s="226" t="str">
        <f t="shared" si="44"/>
        <v>58×8</v>
      </c>
      <c r="C240" s="227"/>
      <c r="D240" s="228"/>
      <c r="E240" s="227" t="s">
        <v>341</v>
      </c>
      <c r="F240" s="222"/>
      <c r="G240" t="str">
        <f t="shared" si="45"/>
        <v>58</v>
      </c>
      <c r="H240">
        <f t="shared" si="47"/>
        <v>28</v>
      </c>
      <c r="I240" t="str">
        <f>MID(K240,4,2)</f>
        <v>8</v>
      </c>
      <c r="J240">
        <f t="shared" si="38"/>
        <v>4</v>
      </c>
      <c r="K240" s="247" t="s">
        <v>568</v>
      </c>
      <c r="L240"/>
      <c r="M240"/>
    </row>
    <row r="241" spans="1:13" ht="15" customHeight="1">
      <c r="A241" t="s">
        <v>569</v>
      </c>
      <c r="B241" s="226" t="str">
        <f t="shared" si="44"/>
        <v>58×15</v>
      </c>
      <c r="C241" s="227"/>
      <c r="D241" s="228"/>
      <c r="E241" s="227" t="s">
        <v>341</v>
      </c>
      <c r="F241" s="222"/>
      <c r="G241" t="str">
        <f t="shared" si="45"/>
        <v>58</v>
      </c>
      <c r="H241">
        <f t="shared" si="47"/>
        <v>29</v>
      </c>
      <c r="I241" t="str">
        <f>MID(K241,4,2)</f>
        <v>15</v>
      </c>
      <c r="J241">
        <f t="shared" si="38"/>
        <v>5</v>
      </c>
      <c r="K241" s="247" t="s">
        <v>570</v>
      </c>
      <c r="L241"/>
      <c r="M241"/>
    </row>
    <row r="242" spans="1:13" ht="15" customHeight="1">
      <c r="A242" t="s">
        <v>571</v>
      </c>
      <c r="B242" s="226" t="str">
        <f t="shared" si="44"/>
        <v>60×8</v>
      </c>
      <c r="C242" s="227"/>
      <c r="D242" s="228"/>
      <c r="E242" s="227" t="s">
        <v>341</v>
      </c>
      <c r="F242" s="222"/>
      <c r="G242" t="str">
        <f t="shared" si="45"/>
        <v>60</v>
      </c>
      <c r="H242">
        <f t="shared" si="47"/>
        <v>30</v>
      </c>
      <c r="I242" t="str">
        <f>MID(K242,4,2)</f>
        <v>8</v>
      </c>
      <c r="J242">
        <f t="shared" si="38"/>
        <v>4</v>
      </c>
      <c r="K242" s="247" t="s">
        <v>572</v>
      </c>
      <c r="L242"/>
      <c r="M242"/>
    </row>
    <row r="243" spans="1:13" ht="15" customHeight="1">
      <c r="A243" t="s">
        <v>573</v>
      </c>
      <c r="B243" s="226" t="str">
        <f t="shared" si="44"/>
        <v>65×7,5</v>
      </c>
      <c r="C243" s="227"/>
      <c r="D243" s="228"/>
      <c r="E243" s="227" t="s">
        <v>341</v>
      </c>
      <c r="F243" s="222"/>
      <c r="G243" t="str">
        <f t="shared" si="45"/>
        <v>65</v>
      </c>
      <c r="H243">
        <f t="shared" si="47"/>
        <v>31</v>
      </c>
      <c r="I243" t="str">
        <f>MID(K243,4,4)</f>
        <v>7,5</v>
      </c>
      <c r="J243">
        <f t="shared" si="38"/>
        <v>6</v>
      </c>
      <c r="K243" s="247" t="s">
        <v>574</v>
      </c>
      <c r="L243"/>
      <c r="M243"/>
    </row>
    <row r="244" spans="1:13" ht="15" customHeight="1">
      <c r="A244" t="s">
        <v>575</v>
      </c>
      <c r="B244" s="226" t="str">
        <f t="shared" si="44"/>
        <v>70×8</v>
      </c>
      <c r="C244" s="227"/>
      <c r="D244" s="228"/>
      <c r="E244" s="227" t="s">
        <v>341</v>
      </c>
      <c r="F244" s="222"/>
      <c r="G244" t="str">
        <f t="shared" si="45"/>
        <v>70</v>
      </c>
      <c r="H244">
        <f t="shared" si="47"/>
        <v>32</v>
      </c>
      <c r="I244" t="str">
        <f>MID(K244,4,2)</f>
        <v>8</v>
      </c>
      <c r="J244">
        <f t="shared" si="38"/>
        <v>4</v>
      </c>
      <c r="K244" s="247" t="s">
        <v>576</v>
      </c>
      <c r="L244"/>
      <c r="M244"/>
    </row>
    <row r="245" spans="1:13" ht="15" customHeight="1">
      <c r="A245" t="s">
        <v>577</v>
      </c>
      <c r="B245" s="226" t="str">
        <f t="shared" si="44"/>
        <v>70×20</v>
      </c>
      <c r="C245" s="227"/>
      <c r="D245" s="228"/>
      <c r="E245" s="227" t="s">
        <v>341</v>
      </c>
      <c r="F245" s="222"/>
      <c r="G245" t="str">
        <f t="shared" si="45"/>
        <v>70</v>
      </c>
      <c r="H245">
        <f t="shared" si="47"/>
        <v>33</v>
      </c>
      <c r="I245" t="str">
        <f>MID(K245,4,2)</f>
        <v>20</v>
      </c>
      <c r="J245">
        <f t="shared" si="38"/>
        <v>5</v>
      </c>
      <c r="K245" s="247" t="s">
        <v>578</v>
      </c>
      <c r="L245"/>
      <c r="M245"/>
    </row>
    <row r="246" spans="1:13" ht="15" customHeight="1">
      <c r="A246" t="s">
        <v>579</v>
      </c>
      <c r="B246" s="226" t="str">
        <f t="shared" si="44"/>
        <v>70×12,5</v>
      </c>
      <c r="C246" s="227"/>
      <c r="D246" s="228"/>
      <c r="E246" s="227" t="s">
        <v>341</v>
      </c>
      <c r="F246" s="222"/>
      <c r="G246" t="str">
        <f t="shared" si="45"/>
        <v>70</v>
      </c>
      <c r="H246">
        <f t="shared" si="47"/>
        <v>34</v>
      </c>
      <c r="I246" t="str">
        <f>MID(K246,4,4)</f>
        <v>12,5</v>
      </c>
      <c r="J246">
        <f t="shared" si="38"/>
        <v>7</v>
      </c>
      <c r="K246" s="247" t="s">
        <v>580</v>
      </c>
      <c r="L246"/>
      <c r="M246"/>
    </row>
    <row r="247" spans="1:13" ht="15" customHeight="1">
      <c r="A247" t="s">
        <v>581</v>
      </c>
      <c r="B247" s="226" t="str">
        <f t="shared" si="44"/>
        <v>75×15</v>
      </c>
      <c r="C247" s="227"/>
      <c r="D247" s="228"/>
      <c r="E247" s="227" t="s">
        <v>341</v>
      </c>
      <c r="F247" s="222"/>
      <c r="G247" t="str">
        <f t="shared" si="45"/>
        <v>75</v>
      </c>
      <c r="H247">
        <f t="shared" si="47"/>
        <v>35</v>
      </c>
      <c r="I247" t="str">
        <f>MID(K247,4,2)</f>
        <v>15</v>
      </c>
      <c r="J247">
        <f t="shared" si="38"/>
        <v>5</v>
      </c>
      <c r="K247" s="247" t="s">
        <v>582</v>
      </c>
      <c r="L247"/>
      <c r="M247"/>
    </row>
    <row r="248" spans="1:13" ht="15" customHeight="1">
      <c r="A248" t="s">
        <v>583</v>
      </c>
      <c r="B248" s="226" t="str">
        <f t="shared" si="44"/>
        <v>85×27,5</v>
      </c>
      <c r="C248" s="227"/>
      <c r="D248" s="228"/>
      <c r="E248" s="227" t="s">
        <v>341</v>
      </c>
      <c r="F248" s="222"/>
      <c r="G248" t="str">
        <f t="shared" si="45"/>
        <v>85</v>
      </c>
      <c r="H248">
        <f t="shared" si="47"/>
        <v>36</v>
      </c>
      <c r="I248" t="str">
        <f>MID(K248,4,4)</f>
        <v>27,5</v>
      </c>
      <c r="J248">
        <f t="shared" si="38"/>
        <v>7</v>
      </c>
      <c r="K248" s="247" t="s">
        <v>584</v>
      </c>
      <c r="L248"/>
      <c r="M248"/>
    </row>
    <row r="249" spans="1:13" ht="15" customHeight="1">
      <c r="A249" t="s">
        <v>585</v>
      </c>
      <c r="B249" s="226" t="str">
        <f t="shared" si="44"/>
        <v>95×27,5</v>
      </c>
      <c r="C249" s="227"/>
      <c r="D249" s="228"/>
      <c r="E249" s="227" t="s">
        <v>341</v>
      </c>
      <c r="F249" s="222"/>
      <c r="G249" t="str">
        <f t="shared" si="45"/>
        <v>95</v>
      </c>
      <c r="H249">
        <f t="shared" si="47"/>
        <v>37</v>
      </c>
      <c r="I249" t="str">
        <f>MID(K249,4,4)</f>
        <v>27,5</v>
      </c>
      <c r="J249">
        <f t="shared" si="38"/>
        <v>7</v>
      </c>
      <c r="K249" s="247" t="s">
        <v>586</v>
      </c>
      <c r="L249"/>
      <c r="M249"/>
    </row>
    <row r="250" spans="1:13">
      <c r="A250" t="s">
        <v>587</v>
      </c>
      <c r="B250" s="226" t="str">
        <f t="shared" si="44"/>
        <v>140×17,5</v>
      </c>
      <c r="E250" s="227" t="s">
        <v>341</v>
      </c>
      <c r="G250">
        <v>140</v>
      </c>
      <c r="H250">
        <f t="shared" si="47"/>
        <v>38</v>
      </c>
      <c r="I250">
        <v>17.5</v>
      </c>
      <c r="K250"/>
      <c r="L250"/>
      <c r="M250"/>
    </row>
    <row r="251" spans="1:13" ht="15" customHeight="1">
      <c r="A251" t="s">
        <v>588</v>
      </c>
      <c r="B251" s="226" t="str">
        <f t="shared" si="44"/>
        <v>450×55</v>
      </c>
      <c r="C251" s="227"/>
      <c r="D251" s="228"/>
      <c r="E251" s="227" t="s">
        <v>341</v>
      </c>
      <c r="F251" s="222"/>
      <c r="G251" t="str">
        <f>LEFT(K251,3)</f>
        <v>450</v>
      </c>
      <c r="H251">
        <f t="shared" si="47"/>
        <v>39</v>
      </c>
      <c r="I251" t="str">
        <f>MID(K251,5,2)</f>
        <v>55</v>
      </c>
      <c r="J251">
        <f>LEN(K251)</f>
        <v>6</v>
      </c>
      <c r="K251" s="247" t="s">
        <v>589</v>
      </c>
      <c r="L251"/>
      <c r="M251"/>
    </row>
    <row r="252" spans="1:13" ht="15" customHeight="1">
      <c r="B252" s="226"/>
      <c r="C252" s="227"/>
      <c r="D252" s="228"/>
      <c r="E252" s="227"/>
      <c r="F252" s="222"/>
      <c r="K252"/>
      <c r="L252"/>
      <c r="M252"/>
    </row>
    <row r="253" spans="1:13" ht="15" customHeight="1">
      <c r="B253" s="226"/>
      <c r="C253" s="227"/>
      <c r="D253" s="228"/>
      <c r="E253" s="227"/>
      <c r="F253" s="222"/>
      <c r="K253"/>
      <c r="L253"/>
      <c r="M253"/>
    </row>
    <row r="254" spans="1:13" ht="15" customHeight="1">
      <c r="A254" t="str">
        <f t="shared" ref="A254:A285" si="49">CONCATENATE(H254,I254,J254)</f>
        <v>БРБ2Т</v>
      </c>
      <c r="B254" s="248" t="s">
        <v>590</v>
      </c>
      <c r="C254" s="249">
        <f t="shared" ref="C254:C285" si="50">K254</f>
        <v>5</v>
      </c>
      <c r="E254" s="227"/>
      <c r="F254" s="222"/>
      <c r="H254" s="226" t="s">
        <v>591</v>
      </c>
      <c r="I254" s="227" t="s">
        <v>592</v>
      </c>
      <c r="J254" s="228"/>
      <c r="K254" s="146">
        <v>5</v>
      </c>
      <c r="L254"/>
      <c r="M254"/>
    </row>
    <row r="255" spans="1:13" ht="15" customHeight="1">
      <c r="A255" t="str">
        <f t="shared" si="49"/>
        <v>БРБ2Т</v>
      </c>
      <c r="B255" s="248" t="s">
        <v>590</v>
      </c>
      <c r="C255" s="249">
        <f t="shared" si="50"/>
        <v>6</v>
      </c>
      <c r="E255" s="227"/>
      <c r="F255" s="222"/>
      <c r="H255" s="226" t="s">
        <v>591</v>
      </c>
      <c r="I255" s="227" t="s">
        <v>592</v>
      </c>
      <c r="J255" s="228"/>
      <c r="K255" s="146">
        <v>6</v>
      </c>
      <c r="L255"/>
      <c r="M255"/>
    </row>
    <row r="256" spans="1:13" ht="15" customHeight="1">
      <c r="A256" t="str">
        <f t="shared" si="49"/>
        <v>БРБ2ТАТП</v>
      </c>
      <c r="B256" s="248" t="s">
        <v>590</v>
      </c>
      <c r="C256" s="249">
        <f t="shared" si="50"/>
        <v>6</v>
      </c>
      <c r="E256" s="227"/>
      <c r="F256" s="222"/>
      <c r="H256" s="226" t="s">
        <v>591</v>
      </c>
      <c r="I256" s="227" t="s">
        <v>592</v>
      </c>
      <c r="J256" s="228" t="s">
        <v>335</v>
      </c>
      <c r="K256" s="146">
        <v>6</v>
      </c>
      <c r="L256"/>
      <c r="M256"/>
    </row>
    <row r="257" spans="1:13" ht="15" customHeight="1">
      <c r="A257" t="str">
        <f t="shared" si="49"/>
        <v>БРБ2Т</v>
      </c>
      <c r="B257" s="248" t="s">
        <v>590</v>
      </c>
      <c r="C257" s="249">
        <f t="shared" si="50"/>
        <v>8</v>
      </c>
      <c r="E257" s="227"/>
      <c r="F257" s="222"/>
      <c r="H257" s="226" t="s">
        <v>591</v>
      </c>
      <c r="I257" s="227" t="s">
        <v>592</v>
      </c>
      <c r="J257" s="228"/>
      <c r="K257" s="146">
        <v>8</v>
      </c>
      <c r="L257"/>
      <c r="M257"/>
    </row>
    <row r="258" spans="1:13" ht="15" customHeight="1">
      <c r="A258" t="str">
        <f t="shared" si="49"/>
        <v>БРБ2ТАТП</v>
      </c>
      <c r="B258" s="248" t="s">
        <v>590</v>
      </c>
      <c r="C258" s="249">
        <f t="shared" si="50"/>
        <v>8</v>
      </c>
      <c r="E258" s="227"/>
      <c r="F258" s="222"/>
      <c r="H258" s="226" t="s">
        <v>591</v>
      </c>
      <c r="I258" s="227" t="s">
        <v>592</v>
      </c>
      <c r="J258" s="228" t="s">
        <v>335</v>
      </c>
      <c r="K258" s="146">
        <v>8</v>
      </c>
      <c r="L258"/>
      <c r="M258"/>
    </row>
    <row r="259" spans="1:13" ht="15" customHeight="1">
      <c r="A259" t="str">
        <f t="shared" si="49"/>
        <v>БРБ2Т</v>
      </c>
      <c r="B259" s="248" t="s">
        <v>590</v>
      </c>
      <c r="C259" s="249">
        <f t="shared" si="50"/>
        <v>9</v>
      </c>
      <c r="E259" s="227"/>
      <c r="F259" s="222"/>
      <c r="H259" s="226" t="s">
        <v>591</v>
      </c>
      <c r="I259" s="227" t="s">
        <v>592</v>
      </c>
      <c r="J259" s="228"/>
      <c r="K259" s="146">
        <v>9</v>
      </c>
      <c r="L259"/>
      <c r="M259"/>
    </row>
    <row r="260" spans="1:13" ht="15" customHeight="1">
      <c r="A260" t="str">
        <f t="shared" si="49"/>
        <v>БРБ2Т</v>
      </c>
      <c r="B260" s="248" t="s">
        <v>590</v>
      </c>
      <c r="C260" s="249">
        <f t="shared" si="50"/>
        <v>10</v>
      </c>
      <c r="E260" s="227"/>
      <c r="F260" s="222"/>
      <c r="H260" s="226" t="s">
        <v>591</v>
      </c>
      <c r="I260" s="227" t="s">
        <v>592</v>
      </c>
      <c r="J260" s="228"/>
      <c r="K260" s="146">
        <v>10</v>
      </c>
      <c r="L260"/>
      <c r="M260"/>
    </row>
    <row r="261" spans="1:13" ht="15" customHeight="1">
      <c r="A261" t="str">
        <f t="shared" si="49"/>
        <v>БРБ2ТАТП</v>
      </c>
      <c r="B261" s="248" t="s">
        <v>590</v>
      </c>
      <c r="C261" s="249">
        <f t="shared" si="50"/>
        <v>10</v>
      </c>
      <c r="E261" s="227"/>
      <c r="F261" s="222"/>
      <c r="H261" s="226" t="s">
        <v>591</v>
      </c>
      <c r="I261" s="227" t="s">
        <v>592</v>
      </c>
      <c r="J261" s="228" t="s">
        <v>335</v>
      </c>
      <c r="K261" s="146">
        <v>10</v>
      </c>
      <c r="L261"/>
      <c r="M261"/>
    </row>
    <row r="262" spans="1:13" ht="15" customHeight="1">
      <c r="A262" t="str">
        <f t="shared" si="49"/>
        <v>БРБ2Т</v>
      </c>
      <c r="B262" s="248" t="s">
        <v>590</v>
      </c>
      <c r="C262" s="249">
        <f t="shared" si="50"/>
        <v>12</v>
      </c>
      <c r="E262" s="227"/>
      <c r="F262" s="222"/>
      <c r="H262" s="226" t="s">
        <v>591</v>
      </c>
      <c r="I262" s="227" t="s">
        <v>592</v>
      </c>
      <c r="J262" s="228"/>
      <c r="K262" s="146">
        <v>12</v>
      </c>
      <c r="L262"/>
      <c r="M262"/>
    </row>
    <row r="263" spans="1:13" ht="15" customHeight="1">
      <c r="A263" t="str">
        <f t="shared" si="49"/>
        <v>БРБ2Т</v>
      </c>
      <c r="B263" s="248" t="s">
        <v>590</v>
      </c>
      <c r="C263" s="249">
        <f t="shared" si="50"/>
        <v>13</v>
      </c>
      <c r="E263" s="227"/>
      <c r="F263" s="222"/>
      <c r="H263" s="226" t="s">
        <v>591</v>
      </c>
      <c r="I263" s="227" t="s">
        <v>592</v>
      </c>
      <c r="J263" s="228"/>
      <c r="K263" s="146">
        <v>13</v>
      </c>
      <c r="L263" s="146"/>
      <c r="M263"/>
    </row>
    <row r="264" spans="1:13" ht="15" customHeight="1">
      <c r="A264" t="str">
        <f t="shared" si="49"/>
        <v>БРБ2Т</v>
      </c>
      <c r="B264" s="248" t="s">
        <v>590</v>
      </c>
      <c r="C264" s="249">
        <f t="shared" si="50"/>
        <v>14</v>
      </c>
      <c r="E264" s="227"/>
      <c r="F264" s="222"/>
      <c r="H264" s="226" t="s">
        <v>591</v>
      </c>
      <c r="I264" s="227" t="s">
        <v>592</v>
      </c>
      <c r="J264" s="228"/>
      <c r="K264" s="146">
        <v>14</v>
      </c>
      <c r="L264"/>
      <c r="M264"/>
    </row>
    <row r="265" spans="1:13" ht="15" customHeight="1">
      <c r="A265" t="str">
        <f t="shared" si="49"/>
        <v>БРБ2ТАТП</v>
      </c>
      <c r="B265" s="248" t="s">
        <v>590</v>
      </c>
      <c r="C265" s="249">
        <f t="shared" si="50"/>
        <v>15</v>
      </c>
      <c r="E265" s="227"/>
      <c r="F265" s="222"/>
      <c r="H265" s="226" t="s">
        <v>591</v>
      </c>
      <c r="I265" s="227" t="s">
        <v>592</v>
      </c>
      <c r="J265" s="228" t="s">
        <v>335</v>
      </c>
      <c r="K265" s="146">
        <v>15</v>
      </c>
      <c r="L265" s="146"/>
      <c r="M265"/>
    </row>
    <row r="266" spans="1:13" ht="15" customHeight="1">
      <c r="A266" t="str">
        <f t="shared" si="49"/>
        <v>БРБ2Т</v>
      </c>
      <c r="B266" s="248" t="s">
        <v>590</v>
      </c>
      <c r="C266" s="249">
        <f t="shared" si="50"/>
        <v>16</v>
      </c>
      <c r="E266" s="227"/>
      <c r="F266" s="222"/>
      <c r="H266" s="226" t="s">
        <v>591</v>
      </c>
      <c r="I266" s="227" t="s">
        <v>592</v>
      </c>
      <c r="J266" s="228"/>
      <c r="K266" s="146">
        <v>16</v>
      </c>
      <c r="L266"/>
      <c r="M266"/>
    </row>
    <row r="267" spans="1:13" ht="15" customHeight="1">
      <c r="A267" t="str">
        <f t="shared" si="49"/>
        <v>БРБ2ТАТП</v>
      </c>
      <c r="B267" s="248" t="s">
        <v>590</v>
      </c>
      <c r="C267" s="249">
        <f t="shared" si="50"/>
        <v>16</v>
      </c>
      <c r="E267" s="227"/>
      <c r="F267" s="222"/>
      <c r="H267" s="226" t="s">
        <v>591</v>
      </c>
      <c r="I267" s="227" t="s">
        <v>592</v>
      </c>
      <c r="J267" s="228" t="s">
        <v>335</v>
      </c>
      <c r="K267" s="146">
        <v>16</v>
      </c>
      <c r="L267" s="146"/>
      <c r="M267"/>
    </row>
    <row r="268" spans="1:13" ht="15" customHeight="1">
      <c r="A268" t="str">
        <f t="shared" si="49"/>
        <v>БРБ2Т</v>
      </c>
      <c r="B268" s="248" t="s">
        <v>590</v>
      </c>
      <c r="C268" s="249">
        <f t="shared" si="50"/>
        <v>18</v>
      </c>
      <c r="E268" s="227"/>
      <c r="F268" s="222"/>
      <c r="H268" s="226" t="s">
        <v>591</v>
      </c>
      <c r="I268" s="227" t="s">
        <v>592</v>
      </c>
      <c r="J268" s="228"/>
      <c r="K268" s="146">
        <v>18</v>
      </c>
      <c r="L268"/>
      <c r="M268"/>
    </row>
    <row r="269" spans="1:13" ht="15" customHeight="1">
      <c r="A269" t="str">
        <f t="shared" si="49"/>
        <v>БРБ2ТАТП</v>
      </c>
      <c r="B269" s="248" t="s">
        <v>590</v>
      </c>
      <c r="C269" s="249">
        <f t="shared" si="50"/>
        <v>18</v>
      </c>
      <c r="E269" s="227"/>
      <c r="F269" s="222"/>
      <c r="H269" s="226" t="s">
        <v>591</v>
      </c>
      <c r="I269" s="227" t="s">
        <v>592</v>
      </c>
      <c r="J269" s="228" t="s">
        <v>335</v>
      </c>
      <c r="K269" s="146">
        <v>18</v>
      </c>
      <c r="L269" s="146"/>
      <c r="M269"/>
    </row>
    <row r="270" spans="1:13" ht="15" customHeight="1">
      <c r="A270" t="str">
        <f t="shared" si="49"/>
        <v>БРБ2Т</v>
      </c>
      <c r="B270" s="248" t="s">
        <v>590</v>
      </c>
      <c r="C270" s="249">
        <f t="shared" si="50"/>
        <v>20</v>
      </c>
      <c r="E270" s="227"/>
      <c r="F270" s="222"/>
      <c r="H270" s="226" t="s">
        <v>591</v>
      </c>
      <c r="I270" s="227" t="s">
        <v>592</v>
      </c>
      <c r="J270" s="228"/>
      <c r="K270" s="146">
        <v>20</v>
      </c>
      <c r="L270"/>
      <c r="M270"/>
    </row>
    <row r="271" spans="1:13" ht="15" customHeight="1">
      <c r="A271" t="str">
        <f t="shared" si="49"/>
        <v>БРБ2ТАТП</v>
      </c>
      <c r="B271" s="248" t="s">
        <v>590</v>
      </c>
      <c r="C271" s="249">
        <f t="shared" si="50"/>
        <v>20</v>
      </c>
      <c r="E271" s="227"/>
      <c r="F271" s="222"/>
      <c r="H271" s="226" t="s">
        <v>591</v>
      </c>
      <c r="I271" s="227" t="s">
        <v>592</v>
      </c>
      <c r="J271" s="228" t="s">
        <v>335</v>
      </c>
      <c r="K271" s="146">
        <v>20</v>
      </c>
      <c r="L271"/>
      <c r="M271"/>
    </row>
    <row r="272" spans="1:13" ht="15" customHeight="1">
      <c r="A272" t="str">
        <f t="shared" si="49"/>
        <v>БРБ2М</v>
      </c>
      <c r="B272" s="248" t="s">
        <v>590</v>
      </c>
      <c r="C272" s="249">
        <f t="shared" si="50"/>
        <v>22</v>
      </c>
      <c r="E272" s="227"/>
      <c r="F272" s="222"/>
      <c r="H272" s="226" t="s">
        <v>591</v>
      </c>
      <c r="I272" s="227" t="s">
        <v>593</v>
      </c>
      <c r="J272" s="228"/>
      <c r="K272" s="146">
        <v>22</v>
      </c>
      <c r="L272" s="146"/>
      <c r="M272"/>
    </row>
    <row r="273" spans="1:13" ht="15" customHeight="1">
      <c r="A273" t="str">
        <f t="shared" si="49"/>
        <v>БРБ2Т</v>
      </c>
      <c r="B273" s="248" t="s">
        <v>590</v>
      </c>
      <c r="C273" s="249">
        <f t="shared" si="50"/>
        <v>22</v>
      </c>
      <c r="E273" s="227"/>
      <c r="F273" s="222"/>
      <c r="H273" s="226" t="s">
        <v>591</v>
      </c>
      <c r="I273" s="227" t="s">
        <v>592</v>
      </c>
      <c r="J273" s="228"/>
      <c r="K273" s="146">
        <v>22</v>
      </c>
      <c r="L273"/>
      <c r="M273"/>
    </row>
    <row r="274" spans="1:13" ht="15" customHeight="1">
      <c r="A274" t="str">
        <f t="shared" si="49"/>
        <v>БРБ2ТАТП</v>
      </c>
      <c r="B274" s="248" t="s">
        <v>590</v>
      </c>
      <c r="C274" s="249">
        <f t="shared" si="50"/>
        <v>22</v>
      </c>
      <c r="E274" s="227"/>
      <c r="F274" s="222"/>
      <c r="H274" s="226" t="s">
        <v>591</v>
      </c>
      <c r="I274" s="227" t="s">
        <v>592</v>
      </c>
      <c r="J274" s="228" t="s">
        <v>335</v>
      </c>
      <c r="K274" s="146">
        <v>22</v>
      </c>
      <c r="L274" s="146"/>
      <c r="M274"/>
    </row>
    <row r="275" spans="1:13" ht="15" customHeight="1">
      <c r="A275" t="str">
        <f t="shared" si="49"/>
        <v>БРБ2Т</v>
      </c>
      <c r="B275" s="248" t="s">
        <v>590</v>
      </c>
      <c r="C275" s="249">
        <f t="shared" si="50"/>
        <v>25</v>
      </c>
      <c r="E275" s="227"/>
      <c r="F275" s="222"/>
      <c r="H275" s="226" t="s">
        <v>591</v>
      </c>
      <c r="I275" s="227" t="s">
        <v>592</v>
      </c>
      <c r="J275" s="228"/>
      <c r="K275" s="146">
        <v>25</v>
      </c>
      <c r="L275"/>
      <c r="M275"/>
    </row>
    <row r="276" spans="1:13" ht="15" customHeight="1">
      <c r="A276" t="str">
        <f t="shared" si="49"/>
        <v>БРБ2ТАТП</v>
      </c>
      <c r="B276" s="248" t="s">
        <v>590</v>
      </c>
      <c r="C276" s="249">
        <f t="shared" si="50"/>
        <v>25</v>
      </c>
      <c r="E276" s="227"/>
      <c r="F276" s="222"/>
      <c r="H276" s="226" t="s">
        <v>591</v>
      </c>
      <c r="I276" s="227" t="s">
        <v>592</v>
      </c>
      <c r="J276" s="228" t="s">
        <v>335</v>
      </c>
      <c r="K276" s="146">
        <v>25</v>
      </c>
      <c r="L276" s="146"/>
      <c r="M276"/>
    </row>
    <row r="277" spans="1:13" ht="15" customHeight="1">
      <c r="A277" t="str">
        <f t="shared" si="49"/>
        <v>БРБ2М</v>
      </c>
      <c r="B277" s="248" t="s">
        <v>590</v>
      </c>
      <c r="C277" s="249">
        <f t="shared" si="50"/>
        <v>30</v>
      </c>
      <c r="E277" s="227"/>
      <c r="F277" s="222"/>
      <c r="H277" s="226" t="s">
        <v>591</v>
      </c>
      <c r="I277" s="227" t="s">
        <v>593</v>
      </c>
      <c r="J277" s="228"/>
      <c r="K277" s="146">
        <v>30</v>
      </c>
      <c r="L277"/>
      <c r="M277"/>
    </row>
    <row r="278" spans="1:13" ht="15" customHeight="1">
      <c r="A278" t="str">
        <f t="shared" si="49"/>
        <v>БРБ2Т</v>
      </c>
      <c r="B278" s="248" t="s">
        <v>590</v>
      </c>
      <c r="C278" s="249">
        <f t="shared" si="50"/>
        <v>30</v>
      </c>
      <c r="E278" s="227"/>
      <c r="F278" s="222"/>
      <c r="H278" s="226" t="s">
        <v>591</v>
      </c>
      <c r="I278" s="227" t="s">
        <v>592</v>
      </c>
      <c r="J278" s="228"/>
      <c r="K278" s="146">
        <v>30</v>
      </c>
      <c r="L278" s="146"/>
      <c r="M278"/>
    </row>
    <row r="279" spans="1:13" ht="15" customHeight="1">
      <c r="A279" t="str">
        <f t="shared" si="49"/>
        <v>БРБ2М</v>
      </c>
      <c r="B279" s="248" t="s">
        <v>590</v>
      </c>
      <c r="C279" s="249">
        <f t="shared" si="50"/>
        <v>32</v>
      </c>
      <c r="E279" s="227"/>
      <c r="F279" s="222"/>
      <c r="H279" s="226" t="s">
        <v>591</v>
      </c>
      <c r="I279" s="227" t="s">
        <v>593</v>
      </c>
      <c r="J279" s="228"/>
      <c r="K279" s="146">
        <v>32</v>
      </c>
      <c r="L279"/>
      <c r="M279"/>
    </row>
    <row r="280" spans="1:13" ht="15" customHeight="1">
      <c r="A280" t="str">
        <f t="shared" si="49"/>
        <v>БРБ2Т</v>
      </c>
      <c r="B280" s="248" t="s">
        <v>590</v>
      </c>
      <c r="C280" s="249">
        <f t="shared" si="50"/>
        <v>32</v>
      </c>
      <c r="E280" s="227"/>
      <c r="F280" s="222"/>
      <c r="H280" s="226" t="s">
        <v>591</v>
      </c>
      <c r="I280" s="227" t="s">
        <v>592</v>
      </c>
      <c r="J280" s="228"/>
      <c r="K280" s="146">
        <v>32</v>
      </c>
      <c r="L280"/>
      <c r="M280"/>
    </row>
    <row r="281" spans="1:13" ht="15" customHeight="1">
      <c r="A281" t="str">
        <f t="shared" si="49"/>
        <v>БРБ2ТАТП</v>
      </c>
      <c r="B281" s="248" t="s">
        <v>590</v>
      </c>
      <c r="C281" s="249">
        <f t="shared" si="50"/>
        <v>32</v>
      </c>
      <c r="E281" s="227"/>
      <c r="F281" s="222"/>
      <c r="H281" s="226" t="s">
        <v>591</v>
      </c>
      <c r="I281" s="227" t="s">
        <v>592</v>
      </c>
      <c r="J281" s="228" t="s">
        <v>335</v>
      </c>
      <c r="K281" s="146">
        <v>32</v>
      </c>
      <c r="L281"/>
      <c r="M281"/>
    </row>
    <row r="282" spans="1:13" ht="15" customHeight="1">
      <c r="A282" t="str">
        <f t="shared" si="49"/>
        <v>БРБ2М</v>
      </c>
      <c r="B282" s="248" t="s">
        <v>590</v>
      </c>
      <c r="C282" s="249">
        <f t="shared" si="50"/>
        <v>35</v>
      </c>
      <c r="E282" s="227"/>
      <c r="F282" s="222"/>
      <c r="H282" s="226" t="s">
        <v>591</v>
      </c>
      <c r="I282" s="227" t="s">
        <v>593</v>
      </c>
      <c r="J282" s="228"/>
      <c r="K282" s="146">
        <v>35</v>
      </c>
      <c r="L282" s="146"/>
      <c r="M282"/>
    </row>
    <row r="283" spans="1:13" ht="15" customHeight="1">
      <c r="A283" t="str">
        <f t="shared" si="49"/>
        <v>БРБ2Т</v>
      </c>
      <c r="B283" s="248" t="s">
        <v>590</v>
      </c>
      <c r="C283" s="249">
        <f t="shared" si="50"/>
        <v>35</v>
      </c>
      <c r="E283" s="227"/>
      <c r="F283" s="222"/>
      <c r="H283" s="226" t="s">
        <v>591</v>
      </c>
      <c r="I283" s="227" t="s">
        <v>592</v>
      </c>
      <c r="J283" s="228"/>
      <c r="K283" s="146">
        <v>35</v>
      </c>
      <c r="L283"/>
      <c r="M283"/>
    </row>
    <row r="284" spans="1:13" ht="15" customHeight="1">
      <c r="A284" t="str">
        <f t="shared" si="49"/>
        <v>БРБ2ТАТП</v>
      </c>
      <c r="B284" s="248" t="s">
        <v>590</v>
      </c>
      <c r="C284" s="249">
        <f t="shared" si="50"/>
        <v>35</v>
      </c>
      <c r="E284" s="227"/>
      <c r="F284" s="222"/>
      <c r="H284" s="226" t="s">
        <v>591</v>
      </c>
      <c r="I284" s="227" t="s">
        <v>592</v>
      </c>
      <c r="J284" s="228" t="s">
        <v>335</v>
      </c>
      <c r="K284" s="146">
        <v>35</v>
      </c>
      <c r="L284" s="146"/>
      <c r="M284"/>
    </row>
    <row r="285" spans="1:13" ht="15" customHeight="1">
      <c r="A285" t="str">
        <f t="shared" si="49"/>
        <v>БРБ2Т</v>
      </c>
      <c r="B285" s="248" t="s">
        <v>590</v>
      </c>
      <c r="C285" s="249">
        <f t="shared" si="50"/>
        <v>40</v>
      </c>
      <c r="E285" s="227"/>
      <c r="F285" s="222"/>
      <c r="H285" s="226" t="s">
        <v>591</v>
      </c>
      <c r="I285" s="227" t="s">
        <v>592</v>
      </c>
      <c r="J285" s="228"/>
      <c r="K285" s="146">
        <v>40</v>
      </c>
      <c r="L285"/>
      <c r="M285"/>
    </row>
    <row r="286" spans="1:13" ht="15" customHeight="1">
      <c r="A286" t="str">
        <f t="shared" ref="A286:A317" si="51">CONCATENATE(H286,I286,J286)</f>
        <v>БРБ2ТАТП</v>
      </c>
      <c r="B286" s="248" t="s">
        <v>590</v>
      </c>
      <c r="C286" s="249">
        <f t="shared" ref="C286:C317" si="52">K286</f>
        <v>40</v>
      </c>
      <c r="E286" s="227"/>
      <c r="F286" s="222"/>
      <c r="H286" s="226" t="s">
        <v>591</v>
      </c>
      <c r="I286" s="227" t="s">
        <v>592</v>
      </c>
      <c r="J286" s="228" t="s">
        <v>335</v>
      </c>
      <c r="K286" s="146">
        <v>40</v>
      </c>
      <c r="L286" s="146"/>
      <c r="M286"/>
    </row>
    <row r="287" spans="1:13" ht="15" customHeight="1">
      <c r="A287" t="str">
        <f t="shared" si="51"/>
        <v>БРБ2прес.</v>
      </c>
      <c r="B287" s="248" t="s">
        <v>590</v>
      </c>
      <c r="C287" s="249">
        <f t="shared" si="52"/>
        <v>45</v>
      </c>
      <c r="E287" s="227"/>
      <c r="F287" s="222"/>
      <c r="H287" s="226" t="s">
        <v>591</v>
      </c>
      <c r="I287" s="227" t="s">
        <v>594</v>
      </c>
      <c r="J287" s="228"/>
      <c r="K287" s="146">
        <v>45</v>
      </c>
      <c r="L287"/>
      <c r="M287"/>
    </row>
    <row r="288" spans="1:13" ht="15" customHeight="1">
      <c r="A288" t="str">
        <f t="shared" si="51"/>
        <v>БРБ2прес.АТП</v>
      </c>
      <c r="B288" s="248" t="s">
        <v>590</v>
      </c>
      <c r="C288" s="249">
        <f t="shared" si="52"/>
        <v>45</v>
      </c>
      <c r="E288" s="227"/>
      <c r="F288" s="222"/>
      <c r="H288" s="226" t="s">
        <v>591</v>
      </c>
      <c r="I288" s="227" t="s">
        <v>594</v>
      </c>
      <c r="J288" s="228" t="s">
        <v>335</v>
      </c>
      <c r="K288" s="146">
        <v>45</v>
      </c>
      <c r="L288" s="146"/>
      <c r="M288"/>
    </row>
    <row r="289" spans="1:13" ht="15" customHeight="1">
      <c r="A289" t="str">
        <f t="shared" si="51"/>
        <v>БРБ2прес.</v>
      </c>
      <c r="B289" s="248" t="s">
        <v>590</v>
      </c>
      <c r="C289" s="249">
        <f t="shared" si="52"/>
        <v>50</v>
      </c>
      <c r="E289" s="227"/>
      <c r="F289" s="222"/>
      <c r="H289" s="226" t="s">
        <v>591</v>
      </c>
      <c r="I289" s="227" t="s">
        <v>594</v>
      </c>
      <c r="J289" s="228"/>
      <c r="K289" s="146">
        <v>50</v>
      </c>
      <c r="L289" s="146"/>
      <c r="M289"/>
    </row>
    <row r="290" spans="1:13" ht="15" customHeight="1">
      <c r="A290" t="str">
        <f t="shared" si="51"/>
        <v>БРБ2прес.АТП</v>
      </c>
      <c r="B290" s="248" t="s">
        <v>590</v>
      </c>
      <c r="C290" s="249">
        <f t="shared" si="52"/>
        <v>50</v>
      </c>
      <c r="E290" s="227"/>
      <c r="F290" s="222"/>
      <c r="H290" s="226" t="s">
        <v>591</v>
      </c>
      <c r="I290" s="227" t="s">
        <v>594</v>
      </c>
      <c r="J290" s="228" t="s">
        <v>335</v>
      </c>
      <c r="K290" s="146">
        <v>50</v>
      </c>
      <c r="L290"/>
      <c r="M290"/>
    </row>
    <row r="291" spans="1:13" ht="15" customHeight="1">
      <c r="A291" t="str">
        <f t="shared" si="51"/>
        <v>БРБ2прес.</v>
      </c>
      <c r="B291" s="248" t="s">
        <v>590</v>
      </c>
      <c r="C291" s="249">
        <f t="shared" si="52"/>
        <v>55</v>
      </c>
      <c r="E291" s="227"/>
      <c r="F291" s="222"/>
      <c r="H291" s="226" t="s">
        <v>591</v>
      </c>
      <c r="I291" s="227" t="s">
        <v>594</v>
      </c>
      <c r="J291" s="228"/>
      <c r="K291" s="146">
        <v>55</v>
      </c>
      <c r="L291" s="146"/>
      <c r="M291"/>
    </row>
    <row r="292" spans="1:13" ht="15" customHeight="1">
      <c r="A292" t="str">
        <f t="shared" si="51"/>
        <v>БРБ2прес.АТП</v>
      </c>
      <c r="B292" s="248" t="s">
        <v>590</v>
      </c>
      <c r="C292" s="249">
        <f t="shared" si="52"/>
        <v>55</v>
      </c>
      <c r="E292" s="227"/>
      <c r="F292" s="222"/>
      <c r="H292" s="226" t="s">
        <v>591</v>
      </c>
      <c r="I292" s="227" t="s">
        <v>594</v>
      </c>
      <c r="J292" s="228" t="s">
        <v>335</v>
      </c>
      <c r="K292" s="146">
        <v>55</v>
      </c>
      <c r="L292"/>
      <c r="M292"/>
    </row>
    <row r="293" spans="1:13" ht="15" customHeight="1">
      <c r="A293" t="str">
        <f t="shared" si="51"/>
        <v>БРБ2прес.</v>
      </c>
      <c r="B293" s="248" t="s">
        <v>590</v>
      </c>
      <c r="C293" s="249">
        <f t="shared" si="52"/>
        <v>60</v>
      </c>
      <c r="E293" s="227"/>
      <c r="F293" s="222"/>
      <c r="H293" s="226" t="s">
        <v>591</v>
      </c>
      <c r="I293" s="227" t="s">
        <v>594</v>
      </c>
      <c r="J293" s="228"/>
      <c r="K293" s="146">
        <v>60</v>
      </c>
      <c r="L293" s="146"/>
      <c r="M293"/>
    </row>
    <row r="294" spans="1:13" ht="15" customHeight="1">
      <c r="A294" t="str">
        <f t="shared" si="51"/>
        <v>БРБ2прес.АТП</v>
      </c>
      <c r="B294" s="248" t="s">
        <v>590</v>
      </c>
      <c r="C294" s="249">
        <f t="shared" si="52"/>
        <v>60</v>
      </c>
      <c r="E294" s="227"/>
      <c r="F294" s="222"/>
      <c r="H294" s="226" t="s">
        <v>591</v>
      </c>
      <c r="I294" s="227" t="s">
        <v>594</v>
      </c>
      <c r="J294" s="228" t="s">
        <v>335</v>
      </c>
      <c r="K294" s="146">
        <v>60</v>
      </c>
      <c r="L294"/>
      <c r="M294"/>
    </row>
    <row r="295" spans="1:13" ht="15" customHeight="1">
      <c r="A295" t="str">
        <f t="shared" si="51"/>
        <v>БРБ2прес.АТП</v>
      </c>
      <c r="B295" s="248" t="s">
        <v>590</v>
      </c>
      <c r="C295" s="249">
        <f t="shared" si="52"/>
        <v>65</v>
      </c>
      <c r="E295" s="227"/>
      <c r="F295" s="222"/>
      <c r="H295" s="226" t="s">
        <v>591</v>
      </c>
      <c r="I295" s="227" t="s">
        <v>594</v>
      </c>
      <c r="J295" s="228" t="s">
        <v>335</v>
      </c>
      <c r="K295" s="146">
        <v>65</v>
      </c>
      <c r="L295"/>
      <c r="M295"/>
    </row>
    <row r="296" spans="1:13" ht="15" customHeight="1">
      <c r="A296" t="str">
        <f t="shared" si="51"/>
        <v>БРБ2прес.</v>
      </c>
      <c r="B296" s="248" t="s">
        <v>590</v>
      </c>
      <c r="C296" s="249">
        <f t="shared" si="52"/>
        <v>70</v>
      </c>
      <c r="E296" s="227"/>
      <c r="F296" s="222"/>
      <c r="H296" s="226" t="s">
        <v>591</v>
      </c>
      <c r="I296" s="227" t="s">
        <v>594</v>
      </c>
      <c r="J296" s="228"/>
      <c r="K296" s="146">
        <v>70</v>
      </c>
      <c r="L296"/>
      <c r="M296"/>
    </row>
    <row r="297" spans="1:13" ht="15" customHeight="1">
      <c r="A297" t="str">
        <f t="shared" si="51"/>
        <v>БРБ2прес.АТП</v>
      </c>
      <c r="B297" s="248" t="s">
        <v>590</v>
      </c>
      <c r="C297" s="249">
        <f t="shared" si="52"/>
        <v>70</v>
      </c>
      <c r="E297" s="227"/>
      <c r="F297" s="222"/>
      <c r="H297" s="226" t="s">
        <v>591</v>
      </c>
      <c r="I297" s="227" t="s">
        <v>594</v>
      </c>
      <c r="J297" s="228" t="s">
        <v>335</v>
      </c>
      <c r="K297" s="146">
        <v>70</v>
      </c>
      <c r="L297"/>
      <c r="M297"/>
    </row>
    <row r="298" spans="1:13" ht="15" customHeight="1">
      <c r="A298" t="str">
        <f t="shared" si="51"/>
        <v>БРБ2прес.</v>
      </c>
      <c r="B298" s="248" t="s">
        <v>590</v>
      </c>
      <c r="C298" s="249">
        <f t="shared" si="52"/>
        <v>80</v>
      </c>
      <c r="E298" s="227"/>
      <c r="F298" s="222"/>
      <c r="H298" s="226" t="s">
        <v>591</v>
      </c>
      <c r="I298" s="227" t="s">
        <v>594</v>
      </c>
      <c r="J298" s="228"/>
      <c r="K298" s="146">
        <v>80</v>
      </c>
      <c r="L298"/>
      <c r="M298"/>
    </row>
    <row r="299" spans="1:13" ht="15" customHeight="1">
      <c r="A299" t="str">
        <f t="shared" si="51"/>
        <v>БРБ2прес.АТП</v>
      </c>
      <c r="B299" s="248" t="s">
        <v>590</v>
      </c>
      <c r="C299" s="249">
        <f t="shared" si="52"/>
        <v>80</v>
      </c>
      <c r="E299" s="227"/>
      <c r="F299" s="222"/>
      <c r="H299" s="226" t="s">
        <v>591</v>
      </c>
      <c r="I299" s="227" t="s">
        <v>594</v>
      </c>
      <c r="J299" s="228" t="s">
        <v>335</v>
      </c>
      <c r="K299" s="146">
        <v>80</v>
      </c>
      <c r="L299"/>
      <c r="M299"/>
    </row>
    <row r="300" spans="1:13" ht="15" customHeight="1">
      <c r="A300" t="str">
        <f t="shared" si="51"/>
        <v>БРБ2прес.</v>
      </c>
      <c r="B300" s="248" t="s">
        <v>590</v>
      </c>
      <c r="C300" s="249">
        <f t="shared" si="52"/>
        <v>90</v>
      </c>
      <c r="E300" s="227"/>
      <c r="F300" s="222"/>
      <c r="H300" s="226" t="s">
        <v>591</v>
      </c>
      <c r="I300" s="227" t="s">
        <v>594</v>
      </c>
      <c r="J300" s="228"/>
      <c r="K300" s="146">
        <v>90</v>
      </c>
      <c r="L300"/>
      <c r="M300"/>
    </row>
    <row r="301" spans="1:13" ht="15" customHeight="1">
      <c r="A301" t="str">
        <f t="shared" si="51"/>
        <v>БРБ2прес.АТП</v>
      </c>
      <c r="B301" s="248" t="s">
        <v>590</v>
      </c>
      <c r="C301" s="249">
        <f t="shared" si="52"/>
        <v>90</v>
      </c>
      <c r="E301" s="227"/>
      <c r="F301" s="222"/>
      <c r="H301" s="226" t="s">
        <v>591</v>
      </c>
      <c r="I301" s="227" t="s">
        <v>594</v>
      </c>
      <c r="J301" s="228" t="s">
        <v>335</v>
      </c>
      <c r="K301" s="146">
        <v>90</v>
      </c>
      <c r="L301"/>
      <c r="M301"/>
    </row>
    <row r="302" spans="1:13" ht="15" customHeight="1">
      <c r="A302" t="str">
        <f t="shared" si="51"/>
        <v>БРБ2прес.</v>
      </c>
      <c r="B302" s="248" t="s">
        <v>590</v>
      </c>
      <c r="C302" s="249">
        <f t="shared" si="52"/>
        <v>100</v>
      </c>
      <c r="E302" s="227"/>
      <c r="F302" s="222"/>
      <c r="H302" s="226" t="s">
        <v>591</v>
      </c>
      <c r="I302" s="227" t="s">
        <v>594</v>
      </c>
      <c r="J302" s="228"/>
      <c r="K302" s="146">
        <v>100</v>
      </c>
      <c r="L302"/>
      <c r="M302"/>
    </row>
    <row r="303" spans="1:13" ht="15" customHeight="1">
      <c r="A303" t="str">
        <f t="shared" si="51"/>
        <v>БРБ2прес.</v>
      </c>
      <c r="B303" s="248" t="s">
        <v>590</v>
      </c>
      <c r="C303" s="249">
        <f t="shared" si="52"/>
        <v>120</v>
      </c>
      <c r="E303" s="227"/>
      <c r="F303" s="222"/>
      <c r="H303" s="226" t="s">
        <v>591</v>
      </c>
      <c r="I303" s="227" t="s">
        <v>594</v>
      </c>
      <c r="J303" s="228"/>
      <c r="K303" s="146">
        <v>120</v>
      </c>
      <c r="L303"/>
      <c r="M303"/>
    </row>
    <row r="304" spans="1:13" ht="15" customHeight="1">
      <c r="A304" t="str">
        <f t="shared" si="51"/>
        <v>БРКМЦ3-1Т</v>
      </c>
      <c r="B304" s="248" t="s">
        <v>590</v>
      </c>
      <c r="C304" s="249">
        <f t="shared" si="52"/>
        <v>5</v>
      </c>
      <c r="E304" s="227"/>
      <c r="F304" s="222"/>
      <c r="H304" s="226" t="s">
        <v>595</v>
      </c>
      <c r="I304" s="227" t="s">
        <v>592</v>
      </c>
      <c r="J304" s="228"/>
      <c r="K304" s="146">
        <v>5</v>
      </c>
      <c r="L304"/>
      <c r="M304"/>
    </row>
    <row r="305" spans="1:13" ht="15" customHeight="1">
      <c r="A305" t="str">
        <f t="shared" si="51"/>
        <v>БРКМЦ3-1ТАТП</v>
      </c>
      <c r="B305" s="248" t="s">
        <v>590</v>
      </c>
      <c r="C305" s="249">
        <f t="shared" si="52"/>
        <v>5</v>
      </c>
      <c r="E305" s="227"/>
      <c r="F305" s="222"/>
      <c r="H305" s="226" t="s">
        <v>595</v>
      </c>
      <c r="I305" s="227" t="s">
        <v>592</v>
      </c>
      <c r="J305" s="228" t="s">
        <v>335</v>
      </c>
      <c r="K305" s="146">
        <v>5</v>
      </c>
      <c r="L305"/>
      <c r="M305"/>
    </row>
    <row r="306" spans="1:13" ht="15" customHeight="1">
      <c r="A306" t="str">
        <f t="shared" si="51"/>
        <v>БРКМЦ3-1Т</v>
      </c>
      <c r="B306" s="248" t="s">
        <v>590</v>
      </c>
      <c r="C306" s="249">
        <f t="shared" si="52"/>
        <v>6</v>
      </c>
      <c r="E306" s="227"/>
      <c r="F306" s="222"/>
      <c r="H306" s="226" t="s">
        <v>595</v>
      </c>
      <c r="I306" s="227" t="s">
        <v>592</v>
      </c>
      <c r="J306" s="228"/>
      <c r="K306" s="146">
        <v>6</v>
      </c>
      <c r="L306"/>
      <c r="M306"/>
    </row>
    <row r="307" spans="1:13" ht="15" customHeight="1">
      <c r="A307" t="str">
        <f t="shared" si="51"/>
        <v>БРКМЦ3-1ТАТП</v>
      </c>
      <c r="B307" s="248" t="s">
        <v>590</v>
      </c>
      <c r="C307" s="249">
        <f t="shared" si="52"/>
        <v>6</v>
      </c>
      <c r="E307" s="227"/>
      <c r="F307" s="222"/>
      <c r="H307" s="226" t="s">
        <v>595</v>
      </c>
      <c r="I307" s="227" t="s">
        <v>592</v>
      </c>
      <c r="J307" s="228" t="s">
        <v>335</v>
      </c>
      <c r="K307" s="146">
        <v>6</v>
      </c>
      <c r="L307"/>
      <c r="M307"/>
    </row>
    <row r="308" spans="1:13" ht="15" customHeight="1">
      <c r="A308" t="str">
        <f t="shared" si="51"/>
        <v>БРКМЦ3-1Т</v>
      </c>
      <c r="B308" s="248" t="s">
        <v>590</v>
      </c>
      <c r="C308" s="249">
        <f t="shared" si="52"/>
        <v>8</v>
      </c>
      <c r="E308" s="227"/>
      <c r="F308" s="222"/>
      <c r="H308" s="226" t="s">
        <v>595</v>
      </c>
      <c r="I308" s="227" t="s">
        <v>592</v>
      </c>
      <c r="J308" s="228"/>
      <c r="K308" s="146">
        <v>8</v>
      </c>
      <c r="L308"/>
      <c r="M308"/>
    </row>
    <row r="309" spans="1:13" ht="15" customHeight="1">
      <c r="A309" t="str">
        <f t="shared" si="51"/>
        <v>БРКМЦ3-1ТАТП</v>
      </c>
      <c r="B309" s="248" t="s">
        <v>590</v>
      </c>
      <c r="C309" s="249">
        <f t="shared" si="52"/>
        <v>8</v>
      </c>
      <c r="E309" s="227"/>
      <c r="F309" s="222"/>
      <c r="H309" s="226" t="s">
        <v>595</v>
      </c>
      <c r="I309" s="227" t="s">
        <v>592</v>
      </c>
      <c r="J309" s="228" t="s">
        <v>335</v>
      </c>
      <c r="K309" s="146">
        <v>8</v>
      </c>
      <c r="L309"/>
      <c r="M309"/>
    </row>
    <row r="310" spans="1:13" ht="15" customHeight="1">
      <c r="A310" t="str">
        <f t="shared" si="51"/>
        <v>БРКМЦ3-1Т</v>
      </c>
      <c r="B310" s="248" t="s">
        <v>590</v>
      </c>
      <c r="C310" s="249">
        <f t="shared" si="52"/>
        <v>9</v>
      </c>
      <c r="E310" s="227"/>
      <c r="F310" s="222"/>
      <c r="H310" s="226" t="s">
        <v>595</v>
      </c>
      <c r="I310" s="227" t="s">
        <v>592</v>
      </c>
      <c r="J310" s="228"/>
      <c r="K310" s="146">
        <v>9</v>
      </c>
      <c r="L310"/>
      <c r="M310"/>
    </row>
    <row r="311" spans="1:13" ht="15" customHeight="1">
      <c r="A311" t="str">
        <f t="shared" si="51"/>
        <v>БРКМЦ3-1Т</v>
      </c>
      <c r="B311" s="248" t="s">
        <v>590</v>
      </c>
      <c r="C311" s="249">
        <f t="shared" si="52"/>
        <v>10</v>
      </c>
      <c r="E311" s="227"/>
      <c r="F311" s="222"/>
      <c r="H311" s="226" t="s">
        <v>595</v>
      </c>
      <c r="I311" s="227" t="s">
        <v>592</v>
      </c>
      <c r="J311" s="228"/>
      <c r="K311" s="146">
        <v>10</v>
      </c>
      <c r="L311"/>
      <c r="M311"/>
    </row>
    <row r="312" spans="1:13" ht="15" customHeight="1">
      <c r="A312" t="str">
        <f t="shared" si="51"/>
        <v>БРКМЦ3-1ТАТП</v>
      </c>
      <c r="B312" s="248" t="s">
        <v>590</v>
      </c>
      <c r="C312" s="249">
        <f t="shared" si="52"/>
        <v>10</v>
      </c>
      <c r="E312" s="227"/>
      <c r="F312" s="222"/>
      <c r="H312" s="226" t="s">
        <v>595</v>
      </c>
      <c r="I312" s="227" t="s">
        <v>592</v>
      </c>
      <c r="J312" s="228" t="s">
        <v>335</v>
      </c>
      <c r="K312" s="146">
        <v>10</v>
      </c>
      <c r="L312"/>
      <c r="M312"/>
    </row>
    <row r="313" spans="1:13" ht="15" customHeight="1">
      <c r="A313" t="str">
        <f t="shared" si="51"/>
        <v>БРКМЦ3-1Т</v>
      </c>
      <c r="B313" s="248" t="s">
        <v>590</v>
      </c>
      <c r="C313" s="249">
        <f t="shared" si="52"/>
        <v>12</v>
      </c>
      <c r="E313" s="227"/>
      <c r="F313" s="222"/>
      <c r="H313" s="226" t="s">
        <v>595</v>
      </c>
      <c r="I313" s="227" t="s">
        <v>592</v>
      </c>
      <c r="J313" s="228"/>
      <c r="K313" s="146">
        <v>12</v>
      </c>
      <c r="L313"/>
      <c r="M313"/>
    </row>
    <row r="314" spans="1:13" ht="15" customHeight="1">
      <c r="A314" t="str">
        <f t="shared" si="51"/>
        <v>БРКМЦ3-1ТАТП</v>
      </c>
      <c r="B314" s="248" t="s">
        <v>590</v>
      </c>
      <c r="C314" s="249">
        <f t="shared" si="52"/>
        <v>12</v>
      </c>
      <c r="E314" s="227"/>
      <c r="F314" s="222"/>
      <c r="H314" s="226" t="s">
        <v>595</v>
      </c>
      <c r="I314" s="227" t="s">
        <v>592</v>
      </c>
      <c r="J314" s="228" t="s">
        <v>335</v>
      </c>
      <c r="K314" s="146">
        <v>12</v>
      </c>
      <c r="L314"/>
      <c r="M314"/>
    </row>
    <row r="315" spans="1:13" ht="15" customHeight="1">
      <c r="A315" t="str">
        <f t="shared" si="51"/>
        <v>БРКМЦ3-1ТАТП</v>
      </c>
      <c r="B315" s="248" t="s">
        <v>590</v>
      </c>
      <c r="C315" s="249">
        <f t="shared" si="52"/>
        <v>14</v>
      </c>
      <c r="E315" s="227"/>
      <c r="F315" s="222"/>
      <c r="H315" s="226" t="s">
        <v>595</v>
      </c>
      <c r="I315" s="227" t="s">
        <v>592</v>
      </c>
      <c r="J315" s="228" t="s">
        <v>335</v>
      </c>
      <c r="K315" s="146">
        <v>14</v>
      </c>
      <c r="L315"/>
      <c r="M315"/>
    </row>
    <row r="316" spans="1:13" ht="15" customHeight="1">
      <c r="A316" t="str">
        <f t="shared" si="51"/>
        <v>БРКМЦ3-1Т</v>
      </c>
      <c r="B316" s="248" t="s">
        <v>590</v>
      </c>
      <c r="C316" s="249">
        <f t="shared" si="52"/>
        <v>17</v>
      </c>
      <c r="E316" s="227"/>
      <c r="F316" s="222"/>
      <c r="H316" s="226" t="s">
        <v>595</v>
      </c>
      <c r="I316" s="227" t="s">
        <v>592</v>
      </c>
      <c r="J316" s="228"/>
      <c r="K316" s="146">
        <v>17</v>
      </c>
      <c r="L316"/>
      <c r="M316"/>
    </row>
    <row r="317" spans="1:13" ht="15" customHeight="1">
      <c r="A317" t="str">
        <f t="shared" si="51"/>
        <v>БРКМЦ3-1Т</v>
      </c>
      <c r="B317" s="248" t="s">
        <v>590</v>
      </c>
      <c r="C317" s="249">
        <f t="shared" si="52"/>
        <v>18</v>
      </c>
      <c r="E317" s="227"/>
      <c r="F317" s="222"/>
      <c r="H317" s="226" t="s">
        <v>595</v>
      </c>
      <c r="I317" s="227" t="s">
        <v>592</v>
      </c>
      <c r="J317" s="228"/>
      <c r="K317" s="146">
        <v>18</v>
      </c>
      <c r="L317"/>
      <c r="M317"/>
    </row>
    <row r="318" spans="1:13" ht="15" customHeight="1">
      <c r="A318" t="str">
        <f t="shared" ref="A318:A329" si="53">CONCATENATE(H318,I318,J318)</f>
        <v>БРКМЦ3-1ТАТП</v>
      </c>
      <c r="B318" s="248" t="s">
        <v>590</v>
      </c>
      <c r="C318" s="249">
        <f t="shared" ref="C318:C329" si="54">K318</f>
        <v>18</v>
      </c>
      <c r="E318" s="227"/>
      <c r="F318" s="222"/>
      <c r="H318" s="226" t="s">
        <v>595</v>
      </c>
      <c r="I318" s="227" t="s">
        <v>592</v>
      </c>
      <c r="J318" s="228" t="s">
        <v>335</v>
      </c>
      <c r="K318" s="146">
        <v>18</v>
      </c>
      <c r="L318"/>
      <c r="M318"/>
    </row>
    <row r="319" spans="1:13" ht="15" customHeight="1">
      <c r="A319" t="str">
        <f t="shared" si="53"/>
        <v>БРКМЦ3-1Т</v>
      </c>
      <c r="B319" s="248" t="s">
        <v>590</v>
      </c>
      <c r="C319" s="249">
        <f t="shared" si="54"/>
        <v>20</v>
      </c>
      <c r="E319" s="227"/>
      <c r="F319" s="222"/>
      <c r="H319" s="226" t="s">
        <v>595</v>
      </c>
      <c r="I319" s="227" t="s">
        <v>592</v>
      </c>
      <c r="J319" s="228"/>
      <c r="K319" s="146">
        <v>20</v>
      </c>
      <c r="L319"/>
      <c r="M319"/>
    </row>
    <row r="320" spans="1:13" ht="15" customHeight="1">
      <c r="A320" t="str">
        <f t="shared" si="53"/>
        <v>БРКМЦ3-1ТАТП</v>
      </c>
      <c r="B320" s="248" t="s">
        <v>590</v>
      </c>
      <c r="C320" s="249">
        <f t="shared" si="54"/>
        <v>20</v>
      </c>
      <c r="E320" s="227"/>
      <c r="F320" s="222"/>
      <c r="H320" s="226" t="s">
        <v>595</v>
      </c>
      <c r="I320" s="227" t="s">
        <v>592</v>
      </c>
      <c r="J320" s="228" t="s">
        <v>335</v>
      </c>
      <c r="K320" s="146">
        <v>20</v>
      </c>
      <c r="L320"/>
      <c r="M320"/>
    </row>
    <row r="321" spans="1:19" ht="15" customHeight="1">
      <c r="A321" t="str">
        <f t="shared" si="53"/>
        <v>БРКМЦ3-1ТАТП</v>
      </c>
      <c r="B321" s="248" t="s">
        <v>590</v>
      </c>
      <c r="C321" s="249">
        <f t="shared" si="54"/>
        <v>25</v>
      </c>
      <c r="E321" s="227"/>
      <c r="F321" s="222"/>
      <c r="H321" s="226" t="s">
        <v>595</v>
      </c>
      <c r="I321" s="227" t="s">
        <v>592</v>
      </c>
      <c r="J321" s="228" t="s">
        <v>335</v>
      </c>
      <c r="K321" s="146">
        <v>25</v>
      </c>
      <c r="L321"/>
      <c r="M321"/>
    </row>
    <row r="322" spans="1:19" ht="15" customHeight="1">
      <c r="A322" t="str">
        <f t="shared" si="53"/>
        <v>БРКМЦ3-1Т</v>
      </c>
      <c r="B322" s="248" t="s">
        <v>590</v>
      </c>
      <c r="C322" s="249">
        <f t="shared" si="54"/>
        <v>28</v>
      </c>
      <c r="E322" s="227"/>
      <c r="F322" s="222"/>
      <c r="H322" s="226" t="s">
        <v>595</v>
      </c>
      <c r="I322" s="227" t="s">
        <v>592</v>
      </c>
      <c r="J322" s="228"/>
      <c r="K322" s="146">
        <v>28</v>
      </c>
      <c r="L322"/>
      <c r="M322"/>
    </row>
    <row r="323" spans="1:19" ht="15" customHeight="1">
      <c r="A323" t="str">
        <f t="shared" si="53"/>
        <v>БРКМЦ3-1ТАТП</v>
      </c>
      <c r="B323" s="248" t="s">
        <v>590</v>
      </c>
      <c r="C323" s="249">
        <f t="shared" si="54"/>
        <v>30</v>
      </c>
      <c r="E323" s="227"/>
      <c r="F323" s="222"/>
      <c r="H323" s="226" t="s">
        <v>595</v>
      </c>
      <c r="I323" s="227" t="s">
        <v>592</v>
      </c>
      <c r="J323" s="228" t="s">
        <v>335</v>
      </c>
      <c r="K323" s="146">
        <v>30</v>
      </c>
      <c r="L323"/>
      <c r="M323"/>
    </row>
    <row r="324" spans="1:19" ht="15" customHeight="1">
      <c r="A324" t="str">
        <f t="shared" si="53"/>
        <v>БРКМЦ3-1Т</v>
      </c>
      <c r="B324" s="248" t="s">
        <v>590</v>
      </c>
      <c r="C324" s="249">
        <f t="shared" si="54"/>
        <v>35</v>
      </c>
      <c r="E324" s="227"/>
      <c r="F324" s="222"/>
      <c r="H324" s="226" t="s">
        <v>595</v>
      </c>
      <c r="I324" s="227" t="s">
        <v>592</v>
      </c>
      <c r="J324" s="228"/>
      <c r="K324" s="146">
        <v>35</v>
      </c>
      <c r="L324"/>
      <c r="M324"/>
    </row>
    <row r="325" spans="1:19" ht="15" customHeight="1">
      <c r="A325" t="str">
        <f t="shared" si="53"/>
        <v>БРКМЦ3-1ТАТП</v>
      </c>
      <c r="B325" s="248" t="s">
        <v>590</v>
      </c>
      <c r="C325" s="249">
        <f t="shared" si="54"/>
        <v>35</v>
      </c>
      <c r="E325" s="227"/>
      <c r="F325" s="222"/>
      <c r="H325" s="226" t="s">
        <v>595</v>
      </c>
      <c r="I325" s="227" t="s">
        <v>592</v>
      </c>
      <c r="J325" s="228" t="s">
        <v>335</v>
      </c>
      <c r="K325" s="146">
        <v>35</v>
      </c>
      <c r="L325"/>
      <c r="M325"/>
    </row>
    <row r="326" spans="1:19" ht="15" customHeight="1">
      <c r="A326" t="str">
        <f t="shared" si="53"/>
        <v>БРКМЦ3-1ТАТП</v>
      </c>
      <c r="B326" s="248" t="s">
        <v>590</v>
      </c>
      <c r="C326" s="249">
        <f t="shared" si="54"/>
        <v>40</v>
      </c>
      <c r="E326" s="227"/>
      <c r="F326" s="222"/>
      <c r="H326" s="226" t="s">
        <v>595</v>
      </c>
      <c r="I326" s="227" t="s">
        <v>592</v>
      </c>
      <c r="J326" s="228" t="s">
        <v>335</v>
      </c>
      <c r="K326" s="146">
        <v>40</v>
      </c>
      <c r="L326"/>
      <c r="M326"/>
    </row>
    <row r="327" spans="1:19" ht="15" customHeight="1">
      <c r="A327" t="str">
        <f t="shared" si="53"/>
        <v>БРКМЦ3-1прес.АТП</v>
      </c>
      <c r="B327" s="248" t="s">
        <v>590</v>
      </c>
      <c r="C327" s="249">
        <f t="shared" si="54"/>
        <v>50</v>
      </c>
      <c r="E327" s="227"/>
      <c r="F327" s="222"/>
      <c r="H327" s="226" t="s">
        <v>595</v>
      </c>
      <c r="I327" s="227" t="s">
        <v>594</v>
      </c>
      <c r="J327" s="228" t="s">
        <v>335</v>
      </c>
      <c r="K327" s="146">
        <v>50</v>
      </c>
      <c r="L327"/>
      <c r="M327"/>
    </row>
    <row r="328" spans="1:19" ht="15" customHeight="1">
      <c r="A328" t="str">
        <f t="shared" si="53"/>
        <v>БРКМЦ3-1прес.</v>
      </c>
      <c r="B328" s="248" t="s">
        <v>590</v>
      </c>
      <c r="C328" s="249">
        <f t="shared" si="54"/>
        <v>80</v>
      </c>
      <c r="E328" s="227"/>
      <c r="F328" s="222"/>
      <c r="H328" s="226" t="s">
        <v>595</v>
      </c>
      <c r="I328" s="227" t="s">
        <v>594</v>
      </c>
      <c r="J328" s="228"/>
      <c r="K328" s="146">
        <v>80</v>
      </c>
      <c r="L328"/>
      <c r="M328"/>
    </row>
    <row r="329" spans="1:19" ht="15" customHeight="1">
      <c r="A329" t="str">
        <f t="shared" si="53"/>
        <v>БРКМЦ3-1прес.</v>
      </c>
      <c r="B329" s="248" t="s">
        <v>590</v>
      </c>
      <c r="C329" s="249">
        <f t="shared" si="54"/>
        <v>90</v>
      </c>
      <c r="E329" s="227"/>
      <c r="F329" s="222"/>
      <c r="H329" s="226" t="s">
        <v>595</v>
      </c>
      <c r="I329" s="227" t="s">
        <v>594</v>
      </c>
      <c r="J329" s="228"/>
      <c r="K329" s="146">
        <v>90</v>
      </c>
      <c r="L329"/>
      <c r="M329"/>
    </row>
    <row r="330" spans="1:19" ht="15" customHeight="1">
      <c r="B330" s="226"/>
      <c r="C330" s="227"/>
      <c r="D330" s="228"/>
      <c r="E330" s="227"/>
      <c r="F330" s="222"/>
      <c r="K330"/>
      <c r="L330"/>
      <c r="M330"/>
    </row>
    <row r="331" spans="1:19" ht="15" customHeight="1">
      <c r="B331" s="226"/>
      <c r="C331" s="227"/>
      <c r="D331" s="228"/>
      <c r="E331" s="227"/>
      <c r="F331" s="222"/>
      <c r="K331"/>
      <c r="L331"/>
      <c r="M331"/>
    </row>
    <row r="332" spans="1:19" ht="15" customHeight="1">
      <c r="B332" s="226"/>
      <c r="C332" s="227"/>
      <c r="D332" s="228"/>
      <c r="E332" s="227"/>
      <c r="F332" s="222"/>
      <c r="K332"/>
      <c r="L332"/>
      <c r="M332"/>
    </row>
    <row r="333" spans="1:19" ht="15" customHeight="1">
      <c r="B333" s="226"/>
      <c r="C333" s="227"/>
      <c r="D333" s="228"/>
      <c r="E333" s="227"/>
      <c r="F333" s="222"/>
      <c r="K333"/>
      <c r="L333"/>
      <c r="M333"/>
    </row>
    <row r="334" spans="1:19" ht="15" customHeight="1">
      <c r="B334" s="226"/>
      <c r="C334" s="227"/>
      <c r="D334" s="228"/>
      <c r="E334" s="227"/>
      <c r="F334" s="222"/>
      <c r="K334"/>
      <c r="L334"/>
      <c r="M334"/>
    </row>
    <row r="335" spans="1:19">
      <c r="B335" s="226" t="str">
        <f t="shared" ref="B335:B366" si="55">CONCATENATE(R335,Q335,P335)</f>
        <v/>
      </c>
      <c r="C335" s="227" t="s">
        <v>5</v>
      </c>
      <c r="D335" s="228">
        <f t="shared" ref="D335:D366" si="56">G335</f>
        <v>0</v>
      </c>
      <c r="E335" s="227" t="str">
        <f t="shared" ref="E335:E366" si="57">CONCATENATE(H335,"×",I335)</f>
        <v>×</v>
      </c>
      <c r="K335"/>
      <c r="L335"/>
      <c r="M335"/>
    </row>
    <row r="336" spans="1:19" ht="15" customHeight="1">
      <c r="A336" t="str">
        <f t="shared" ref="A336:A367" si="58">CONCATENATE("≠",G336,"х",H336,"х")</f>
        <v>≠хх</v>
      </c>
      <c r="B336" s="226" t="str">
        <f t="shared" si="55"/>
        <v>Г. Пробел</v>
      </c>
      <c r="C336" s="227" t="s">
        <v>5</v>
      </c>
      <c r="D336" s="228" t="str">
        <f t="shared" si="56"/>
        <v/>
      </c>
      <c r="E336" s="227" t="str">
        <f t="shared" si="57"/>
        <v>×</v>
      </c>
      <c r="F336" s="222">
        <f t="shared" ref="F336:F367" si="59">LEN(B336)</f>
        <v>9</v>
      </c>
      <c r="G336" s="223" t="str">
        <f>LEFT(K336,2)</f>
        <v/>
      </c>
      <c r="H336" t="str">
        <f>MID(K336,3,10)</f>
        <v/>
      </c>
      <c r="I336" t="str">
        <f>RIGHT(K336,4)</f>
        <v/>
      </c>
      <c r="J336">
        <f>LEN(K336)</f>
        <v>0</v>
      </c>
      <c r="K336" s="250"/>
      <c r="L336" s="251"/>
      <c r="M336" s="251"/>
      <c r="O336" t="b">
        <f t="shared" ref="O336:O367" si="60">EXACT(B336,B337)</f>
        <v>1</v>
      </c>
      <c r="P336" t="s">
        <v>381</v>
      </c>
      <c r="R336" t="s">
        <v>596</v>
      </c>
      <c r="S336" t="b">
        <f t="shared" ref="S336:S341" si="61">O337</f>
        <v>0</v>
      </c>
    </row>
    <row r="337" spans="1:19" ht="15" customHeight="1">
      <c r="A337" t="str">
        <f t="shared" si="58"/>
        <v>≠хх</v>
      </c>
      <c r="B337" s="226" t="str">
        <f t="shared" si="55"/>
        <v>Г. Пробел</v>
      </c>
      <c r="C337" s="227" t="s">
        <v>5</v>
      </c>
      <c r="D337" s="228" t="str">
        <f t="shared" si="56"/>
        <v/>
      </c>
      <c r="E337" s="227" t="str">
        <f t="shared" si="57"/>
        <v>×</v>
      </c>
      <c r="F337" s="222">
        <f t="shared" si="59"/>
        <v>9</v>
      </c>
      <c r="G337" s="223" t="str">
        <f>LEFT(K337,2)</f>
        <v/>
      </c>
      <c r="H337" t="str">
        <f>MID(K337,3,10)</f>
        <v/>
      </c>
      <c r="I337" t="str">
        <f>RIGHT(K337,4)</f>
        <v/>
      </c>
      <c r="J337">
        <f>LEN(K337)</f>
        <v>0</v>
      </c>
      <c r="K337" s="250"/>
      <c r="L337" s="251"/>
      <c r="M337" s="251"/>
      <c r="O337" t="b">
        <f t="shared" si="60"/>
        <v>0</v>
      </c>
      <c r="P337" t="s">
        <v>381</v>
      </c>
      <c r="R337" t="s">
        <v>596</v>
      </c>
      <c r="S337" t="b">
        <f t="shared" si="61"/>
        <v>0</v>
      </c>
    </row>
    <row r="338" spans="1:19" ht="15" customHeight="1">
      <c r="A338" t="str">
        <f t="shared" si="58"/>
        <v>≠12х1200х</v>
      </c>
      <c r="B338" s="252" t="str">
        <f t="shared" si="55"/>
        <v>Д16Б</v>
      </c>
      <c r="C338" s="253" t="s">
        <v>5</v>
      </c>
      <c r="D338" s="254">
        <f t="shared" si="56"/>
        <v>12</v>
      </c>
      <c r="E338" s="252" t="str">
        <f t="shared" si="57"/>
        <v>1200×3000</v>
      </c>
      <c r="F338" s="222">
        <f t="shared" si="59"/>
        <v>4</v>
      </c>
      <c r="G338" s="232">
        <v>12</v>
      </c>
      <c r="H338" s="232">
        <v>1200</v>
      </c>
      <c r="I338" s="232">
        <v>3000</v>
      </c>
      <c r="J338">
        <v>12</v>
      </c>
      <c r="K338" s="146" t="s">
        <v>337</v>
      </c>
      <c r="L338" s="255"/>
      <c r="M338" s="255"/>
      <c r="O338" t="b">
        <f t="shared" si="60"/>
        <v>0</v>
      </c>
      <c r="P338" s="225" t="s">
        <v>597</v>
      </c>
      <c r="Q338" t="s">
        <v>355</v>
      </c>
      <c r="R338" t="s">
        <v>598</v>
      </c>
      <c r="S338" t="b">
        <f t="shared" si="61"/>
        <v>0</v>
      </c>
    </row>
    <row r="339" spans="1:19" ht="15" customHeight="1">
      <c r="A339" t="str">
        <f t="shared" si="58"/>
        <v>≠12х1200х</v>
      </c>
      <c r="B339" s="252" t="str">
        <f t="shared" si="55"/>
        <v>Д16АТП</v>
      </c>
      <c r="C339" s="253" t="s">
        <v>5</v>
      </c>
      <c r="D339" s="254">
        <f t="shared" si="56"/>
        <v>12</v>
      </c>
      <c r="E339" s="252" t="str">
        <f t="shared" si="57"/>
        <v>1200×3000</v>
      </c>
      <c r="F339" s="222">
        <f t="shared" si="59"/>
        <v>6</v>
      </c>
      <c r="G339" s="232">
        <v>12</v>
      </c>
      <c r="H339" s="232">
        <v>1200</v>
      </c>
      <c r="I339">
        <v>3000</v>
      </c>
      <c r="J339">
        <v>12</v>
      </c>
      <c r="K339" s="146" t="s">
        <v>599</v>
      </c>
      <c r="L339" s="255"/>
      <c r="M339" s="255"/>
      <c r="O339" t="b">
        <f t="shared" si="60"/>
        <v>0</v>
      </c>
      <c r="P339" t="s">
        <v>343</v>
      </c>
      <c r="R339" t="s">
        <v>598</v>
      </c>
      <c r="S339" t="b">
        <f t="shared" si="61"/>
        <v>0</v>
      </c>
    </row>
    <row r="340" spans="1:19" ht="15" customHeight="1">
      <c r="A340" t="str">
        <f t="shared" si="58"/>
        <v>≠12х1200х</v>
      </c>
      <c r="B340" s="252" t="str">
        <f t="shared" si="55"/>
        <v>Д16Б</v>
      </c>
      <c r="C340" s="253" t="s">
        <v>5</v>
      </c>
      <c r="D340" s="254">
        <f t="shared" si="56"/>
        <v>12</v>
      </c>
      <c r="E340" s="252" t="str">
        <f t="shared" si="57"/>
        <v>1200×3000</v>
      </c>
      <c r="F340" s="222">
        <f t="shared" si="59"/>
        <v>4</v>
      </c>
      <c r="G340" s="232">
        <v>12</v>
      </c>
      <c r="H340" s="232">
        <v>1200</v>
      </c>
      <c r="I340" s="232">
        <v>3000</v>
      </c>
      <c r="J340">
        <v>12</v>
      </c>
      <c r="K340" s="146" t="s">
        <v>337</v>
      </c>
      <c r="L340" s="255"/>
      <c r="M340" s="255"/>
      <c r="O340" t="b">
        <f t="shared" si="60"/>
        <v>0</v>
      </c>
      <c r="P340" s="225" t="s">
        <v>597</v>
      </c>
      <c r="Q340" t="s">
        <v>355</v>
      </c>
      <c r="R340" t="s">
        <v>598</v>
      </c>
      <c r="S340" t="b">
        <f t="shared" si="61"/>
        <v>0</v>
      </c>
    </row>
    <row r="341" spans="1:19" ht="15" customHeight="1">
      <c r="A341" t="str">
        <f t="shared" si="58"/>
        <v>≠12х1200х</v>
      </c>
      <c r="B341" s="252" t="str">
        <f t="shared" si="55"/>
        <v>Д16АТП</v>
      </c>
      <c r="C341" s="253" t="s">
        <v>5</v>
      </c>
      <c r="D341" s="254">
        <f t="shared" si="56"/>
        <v>12</v>
      </c>
      <c r="E341" s="252" t="str">
        <f t="shared" si="57"/>
        <v>1200×3000</v>
      </c>
      <c r="F341" s="222">
        <f t="shared" si="59"/>
        <v>6</v>
      </c>
      <c r="G341" s="232">
        <v>12</v>
      </c>
      <c r="H341">
        <v>1200</v>
      </c>
      <c r="I341">
        <v>3000</v>
      </c>
      <c r="J341">
        <v>12</v>
      </c>
      <c r="K341" s="146" t="s">
        <v>600</v>
      </c>
      <c r="L341" s="255"/>
      <c r="M341" s="255"/>
      <c r="O341" t="b">
        <f t="shared" si="60"/>
        <v>0</v>
      </c>
      <c r="P341" t="s">
        <v>343</v>
      </c>
      <c r="R341" t="s">
        <v>598</v>
      </c>
      <c r="S341" t="b">
        <f t="shared" si="61"/>
        <v>0</v>
      </c>
    </row>
    <row r="342" spans="1:19" ht="15" customHeight="1">
      <c r="A342" t="str">
        <f t="shared" si="58"/>
        <v>≠12х1500х</v>
      </c>
      <c r="B342" s="252" t="str">
        <f t="shared" si="55"/>
        <v>Д16Б</v>
      </c>
      <c r="C342" s="253" t="s">
        <v>5</v>
      </c>
      <c r="D342" s="254">
        <f t="shared" si="56"/>
        <v>12</v>
      </c>
      <c r="E342" s="252" t="str">
        <f t="shared" si="57"/>
        <v>1500×3000</v>
      </c>
      <c r="F342" s="222">
        <f t="shared" si="59"/>
        <v>4</v>
      </c>
      <c r="G342" s="232">
        <v>12</v>
      </c>
      <c r="H342" s="232">
        <v>1500</v>
      </c>
      <c r="I342" s="232">
        <v>3000</v>
      </c>
      <c r="J342">
        <v>12</v>
      </c>
      <c r="K342" s="146" t="s">
        <v>344</v>
      </c>
      <c r="L342" s="255"/>
      <c r="M342" s="255"/>
      <c r="O342" t="b">
        <f t="shared" si="60"/>
        <v>0</v>
      </c>
      <c r="P342" s="225" t="s">
        <v>597</v>
      </c>
      <c r="Q342" t="s">
        <v>355</v>
      </c>
      <c r="R342" t="s">
        <v>598</v>
      </c>
      <c r="S342" t="e">
        <f>#REF!</f>
        <v>#REF!</v>
      </c>
    </row>
    <row r="343" spans="1:19" ht="15" customHeight="1">
      <c r="A343" t="str">
        <f t="shared" si="58"/>
        <v>≠12х1500х</v>
      </c>
      <c r="B343" s="252" t="str">
        <f t="shared" si="55"/>
        <v>Д16АТП</v>
      </c>
      <c r="C343" s="253" t="s">
        <v>5</v>
      </c>
      <c r="D343" s="254">
        <f t="shared" si="56"/>
        <v>12</v>
      </c>
      <c r="E343" s="252" t="str">
        <f t="shared" si="57"/>
        <v>1500×3000</v>
      </c>
      <c r="F343" s="222">
        <f t="shared" si="59"/>
        <v>6</v>
      </c>
      <c r="G343" s="232">
        <v>12</v>
      </c>
      <c r="H343">
        <v>1500</v>
      </c>
      <c r="I343">
        <v>3000</v>
      </c>
      <c r="J343">
        <v>12</v>
      </c>
      <c r="K343" s="146" t="s">
        <v>601</v>
      </c>
      <c r="L343" s="255"/>
      <c r="M343" s="255"/>
      <c r="O343" t="b">
        <f t="shared" si="60"/>
        <v>0</v>
      </c>
      <c r="P343" t="s">
        <v>343</v>
      </c>
      <c r="R343" t="s">
        <v>598</v>
      </c>
      <c r="S343" t="b">
        <f>O344</f>
        <v>0</v>
      </c>
    </row>
    <row r="344" spans="1:19" ht="15" customHeight="1">
      <c r="A344" t="str">
        <f t="shared" si="58"/>
        <v>≠14х1200х</v>
      </c>
      <c r="B344" s="252" t="str">
        <f t="shared" si="55"/>
        <v>Д16Б</v>
      </c>
      <c r="C344" s="253" t="s">
        <v>5</v>
      </c>
      <c r="D344" s="254">
        <f t="shared" si="56"/>
        <v>14</v>
      </c>
      <c r="E344" s="252" t="str">
        <f t="shared" si="57"/>
        <v>1200×3000</v>
      </c>
      <c r="F344" s="222">
        <f t="shared" si="59"/>
        <v>4</v>
      </c>
      <c r="G344" s="232">
        <v>14</v>
      </c>
      <c r="H344" s="232">
        <v>1200</v>
      </c>
      <c r="I344" s="232">
        <v>3000</v>
      </c>
      <c r="J344">
        <v>12</v>
      </c>
      <c r="K344" s="146" t="s">
        <v>350</v>
      </c>
      <c r="L344" s="255"/>
      <c r="M344" s="255"/>
      <c r="O344" t="b">
        <f t="shared" si="60"/>
        <v>0</v>
      </c>
      <c r="P344" s="225" t="s">
        <v>597</v>
      </c>
      <c r="Q344" t="s">
        <v>355</v>
      </c>
      <c r="R344" t="s">
        <v>598</v>
      </c>
      <c r="S344" t="e">
        <f>#REF!</f>
        <v>#REF!</v>
      </c>
    </row>
    <row r="345" spans="1:19" ht="15" customHeight="1">
      <c r="A345" t="str">
        <f t="shared" si="58"/>
        <v>≠14х1500х</v>
      </c>
      <c r="B345" s="252" t="str">
        <f t="shared" si="55"/>
        <v>Д16АТП</v>
      </c>
      <c r="C345" s="253" t="s">
        <v>5</v>
      </c>
      <c r="D345" s="254">
        <f t="shared" si="56"/>
        <v>14</v>
      </c>
      <c r="E345" s="252" t="str">
        <f t="shared" si="57"/>
        <v>1500×3000</v>
      </c>
      <c r="F345" s="222">
        <f t="shared" si="59"/>
        <v>6</v>
      </c>
      <c r="G345" s="232">
        <v>14</v>
      </c>
      <c r="H345">
        <v>1500</v>
      </c>
      <c r="I345">
        <v>3000</v>
      </c>
      <c r="J345">
        <v>12</v>
      </c>
      <c r="K345" s="146" t="s">
        <v>602</v>
      </c>
      <c r="L345" s="255"/>
      <c r="M345" s="255"/>
      <c r="O345" t="b">
        <f t="shared" si="60"/>
        <v>1</v>
      </c>
      <c r="P345" t="s">
        <v>343</v>
      </c>
      <c r="R345" t="s">
        <v>598</v>
      </c>
      <c r="S345" t="b">
        <f>O346</f>
        <v>0</v>
      </c>
    </row>
    <row r="346" spans="1:19" ht="15" customHeight="1">
      <c r="A346" t="str">
        <f t="shared" si="58"/>
        <v>≠15х1200х</v>
      </c>
      <c r="B346" s="252" t="str">
        <f t="shared" si="55"/>
        <v>Д16АТП</v>
      </c>
      <c r="C346" s="253" t="s">
        <v>5</v>
      </c>
      <c r="D346" s="254">
        <f t="shared" si="56"/>
        <v>15</v>
      </c>
      <c r="E346" s="252" t="str">
        <f t="shared" si="57"/>
        <v>1200×3000</v>
      </c>
      <c r="F346" s="222">
        <f t="shared" si="59"/>
        <v>6</v>
      </c>
      <c r="G346" s="232">
        <v>15</v>
      </c>
      <c r="H346">
        <v>1200</v>
      </c>
      <c r="I346">
        <v>3000</v>
      </c>
      <c r="J346">
        <v>12</v>
      </c>
      <c r="K346" s="146" t="s">
        <v>603</v>
      </c>
      <c r="L346" s="255"/>
      <c r="M346" s="255"/>
      <c r="O346" t="b">
        <f t="shared" si="60"/>
        <v>0</v>
      </c>
      <c r="P346" t="s">
        <v>343</v>
      </c>
      <c r="R346" t="s">
        <v>598</v>
      </c>
      <c r="S346" t="b">
        <f>O347</f>
        <v>0</v>
      </c>
    </row>
    <row r="347" spans="1:19" ht="15" customHeight="1">
      <c r="A347" t="str">
        <f t="shared" si="58"/>
        <v>≠15х1500х</v>
      </c>
      <c r="B347" s="252" t="str">
        <f t="shared" si="55"/>
        <v>Д16БАТП</v>
      </c>
      <c r="C347" s="253" t="s">
        <v>5</v>
      </c>
      <c r="D347" s="254">
        <f t="shared" si="56"/>
        <v>15</v>
      </c>
      <c r="E347" s="252" t="str">
        <f t="shared" si="57"/>
        <v>1500×3000</v>
      </c>
      <c r="F347" s="222">
        <f t="shared" si="59"/>
        <v>7</v>
      </c>
      <c r="G347" s="232">
        <v>15</v>
      </c>
      <c r="H347">
        <v>1500</v>
      </c>
      <c r="I347">
        <v>3000</v>
      </c>
      <c r="J347">
        <v>12</v>
      </c>
      <c r="K347" s="146" t="s">
        <v>604</v>
      </c>
      <c r="L347" s="255"/>
      <c r="M347" s="255"/>
      <c r="O347" t="b">
        <f t="shared" si="60"/>
        <v>0</v>
      </c>
      <c r="P347" t="s">
        <v>339</v>
      </c>
      <c r="Q347" t="s">
        <v>340</v>
      </c>
      <c r="R347" t="s">
        <v>598</v>
      </c>
      <c r="S347" t="b">
        <f>O348</f>
        <v>0</v>
      </c>
    </row>
    <row r="348" spans="1:19" ht="15" customHeight="1">
      <c r="A348" t="str">
        <f t="shared" si="58"/>
        <v>≠15х1500х</v>
      </c>
      <c r="B348" s="252" t="str">
        <f t="shared" si="55"/>
        <v>Д16АТП</v>
      </c>
      <c r="C348" s="253" t="s">
        <v>5</v>
      </c>
      <c r="D348" s="254">
        <f t="shared" si="56"/>
        <v>15</v>
      </c>
      <c r="E348" s="252" t="str">
        <f t="shared" si="57"/>
        <v>1500×3000</v>
      </c>
      <c r="F348" s="222">
        <f t="shared" si="59"/>
        <v>6</v>
      </c>
      <c r="G348" s="232">
        <v>15</v>
      </c>
      <c r="H348" s="232">
        <v>1500</v>
      </c>
      <c r="I348">
        <v>3000</v>
      </c>
      <c r="J348">
        <v>12</v>
      </c>
      <c r="K348" s="146" t="s">
        <v>605</v>
      </c>
      <c r="L348" s="255"/>
      <c r="M348" s="255"/>
      <c r="O348" t="b">
        <f t="shared" si="60"/>
        <v>0</v>
      </c>
      <c r="P348" t="s">
        <v>343</v>
      </c>
      <c r="R348" t="s">
        <v>598</v>
      </c>
      <c r="S348" t="b">
        <f>O349</f>
        <v>0</v>
      </c>
    </row>
    <row r="349" spans="1:19" ht="15" customHeight="1">
      <c r="A349" t="str">
        <f t="shared" si="58"/>
        <v>≠16х1200х</v>
      </c>
      <c r="B349" s="252" t="str">
        <f t="shared" si="55"/>
        <v>Д16Б</v>
      </c>
      <c r="C349" s="253" t="s">
        <v>5</v>
      </c>
      <c r="D349" s="254">
        <f t="shared" si="56"/>
        <v>16</v>
      </c>
      <c r="E349" s="252" t="str">
        <f t="shared" si="57"/>
        <v>1200×3000</v>
      </c>
      <c r="F349" s="222">
        <f t="shared" si="59"/>
        <v>4</v>
      </c>
      <c r="G349" s="232">
        <v>16</v>
      </c>
      <c r="H349" s="232">
        <v>1200</v>
      </c>
      <c r="I349" s="232">
        <v>3000</v>
      </c>
      <c r="J349">
        <v>12</v>
      </c>
      <c r="K349" s="146" t="s">
        <v>361</v>
      </c>
      <c r="L349" s="255"/>
      <c r="M349" s="255"/>
      <c r="O349" t="b">
        <f t="shared" si="60"/>
        <v>0</v>
      </c>
      <c r="P349" s="225" t="s">
        <v>597</v>
      </c>
      <c r="Q349" t="s">
        <v>355</v>
      </c>
      <c r="R349" t="s">
        <v>598</v>
      </c>
      <c r="S349" t="b">
        <f>O350</f>
        <v>1</v>
      </c>
    </row>
    <row r="350" spans="1:19" ht="15" customHeight="1">
      <c r="A350" t="str">
        <f t="shared" si="58"/>
        <v>≠16х1200х</v>
      </c>
      <c r="B350" s="252" t="str">
        <f t="shared" si="55"/>
        <v>Д16АТП</v>
      </c>
      <c r="C350" s="253" t="s">
        <v>5</v>
      </c>
      <c r="D350" s="254">
        <f t="shared" si="56"/>
        <v>16</v>
      </c>
      <c r="E350" s="252" t="str">
        <f t="shared" si="57"/>
        <v>1200×3000</v>
      </c>
      <c r="F350" s="222">
        <f t="shared" si="59"/>
        <v>6</v>
      </c>
      <c r="G350" s="232">
        <v>16</v>
      </c>
      <c r="H350" s="232">
        <v>1200</v>
      </c>
      <c r="I350">
        <v>3000</v>
      </c>
      <c r="J350">
        <v>12</v>
      </c>
      <c r="K350" s="146" t="s">
        <v>606</v>
      </c>
      <c r="L350" s="255"/>
      <c r="M350" s="255"/>
      <c r="O350" t="b">
        <f t="shared" si="60"/>
        <v>1</v>
      </c>
      <c r="P350" t="s">
        <v>343</v>
      </c>
      <c r="R350" t="s">
        <v>598</v>
      </c>
      <c r="S350" t="e">
        <f>#REF!</f>
        <v>#REF!</v>
      </c>
    </row>
    <row r="351" spans="1:19" ht="15" customHeight="1">
      <c r="A351" t="str">
        <f t="shared" si="58"/>
        <v>≠16х1500х</v>
      </c>
      <c r="B351" s="252" t="str">
        <f t="shared" si="55"/>
        <v>Д16АТП</v>
      </c>
      <c r="C351" s="253" t="s">
        <v>5</v>
      </c>
      <c r="D351" s="254">
        <f t="shared" si="56"/>
        <v>16</v>
      </c>
      <c r="E351" s="252" t="str">
        <f t="shared" si="57"/>
        <v>1500×3000</v>
      </c>
      <c r="F351" s="222">
        <f t="shared" si="59"/>
        <v>6</v>
      </c>
      <c r="G351" s="232">
        <v>16</v>
      </c>
      <c r="H351">
        <v>1500</v>
      </c>
      <c r="I351">
        <v>3000</v>
      </c>
      <c r="J351">
        <v>12</v>
      </c>
      <c r="K351" s="146" t="s">
        <v>607</v>
      </c>
      <c r="L351" s="255"/>
      <c r="M351" s="255"/>
      <c r="O351" t="b">
        <f t="shared" si="60"/>
        <v>0</v>
      </c>
      <c r="P351" t="s">
        <v>343</v>
      </c>
      <c r="R351" t="s">
        <v>598</v>
      </c>
      <c r="S351" t="b">
        <f t="shared" ref="S351:S370" si="62">O352</f>
        <v>0</v>
      </c>
    </row>
    <row r="352" spans="1:19" ht="15" customHeight="1">
      <c r="A352" t="str">
        <f t="shared" si="58"/>
        <v>≠18х1200х</v>
      </c>
      <c r="B352" s="252" t="str">
        <f t="shared" si="55"/>
        <v>Д16Б</v>
      </c>
      <c r="C352" s="253" t="s">
        <v>5</v>
      </c>
      <c r="D352" s="254">
        <f t="shared" si="56"/>
        <v>18</v>
      </c>
      <c r="E352" s="252" t="str">
        <f t="shared" si="57"/>
        <v>1200×3000</v>
      </c>
      <c r="F352" s="222">
        <f t="shared" si="59"/>
        <v>4</v>
      </c>
      <c r="G352" s="232">
        <v>18</v>
      </c>
      <c r="H352" s="232">
        <v>1200</v>
      </c>
      <c r="I352" s="232">
        <v>3000</v>
      </c>
      <c r="J352">
        <v>12</v>
      </c>
      <c r="K352" s="146" t="s">
        <v>367</v>
      </c>
      <c r="L352" s="255"/>
      <c r="M352" s="255"/>
      <c r="O352" t="b">
        <f t="shared" si="60"/>
        <v>0</v>
      </c>
      <c r="P352" s="225" t="s">
        <v>597</v>
      </c>
      <c r="Q352" t="s">
        <v>355</v>
      </c>
      <c r="R352" t="s">
        <v>598</v>
      </c>
      <c r="S352" t="b">
        <f t="shared" si="62"/>
        <v>0</v>
      </c>
    </row>
    <row r="353" spans="1:19" ht="15" customHeight="1">
      <c r="A353" t="str">
        <f t="shared" si="58"/>
        <v>≠18х1200х</v>
      </c>
      <c r="B353" s="252" t="str">
        <f t="shared" si="55"/>
        <v>Д16АТП</v>
      </c>
      <c r="C353" s="253" t="s">
        <v>5</v>
      </c>
      <c r="D353" s="254">
        <f t="shared" si="56"/>
        <v>18</v>
      </c>
      <c r="E353" s="252" t="str">
        <f t="shared" si="57"/>
        <v>1200×3000</v>
      </c>
      <c r="F353" s="222">
        <f t="shared" si="59"/>
        <v>6</v>
      </c>
      <c r="G353" s="232">
        <v>18</v>
      </c>
      <c r="H353" s="232">
        <v>1200</v>
      </c>
      <c r="I353">
        <v>3000</v>
      </c>
      <c r="J353">
        <v>12</v>
      </c>
      <c r="K353" s="146" t="s">
        <v>608</v>
      </c>
      <c r="L353" s="255"/>
      <c r="M353" s="255"/>
      <c r="O353" t="b">
        <f t="shared" si="60"/>
        <v>0</v>
      </c>
      <c r="P353" t="s">
        <v>343</v>
      </c>
      <c r="R353" t="s">
        <v>598</v>
      </c>
      <c r="S353" t="b">
        <f t="shared" si="62"/>
        <v>0</v>
      </c>
    </row>
    <row r="354" spans="1:19" ht="15" customHeight="1">
      <c r="A354" t="str">
        <f t="shared" si="58"/>
        <v>≠18х1500х</v>
      </c>
      <c r="B354" s="252" t="str">
        <f t="shared" si="55"/>
        <v>Д16</v>
      </c>
      <c r="C354" s="253" t="s">
        <v>5</v>
      </c>
      <c r="D354" s="254">
        <f t="shared" si="56"/>
        <v>18</v>
      </c>
      <c r="E354" s="252" t="str">
        <f t="shared" si="57"/>
        <v>1500×3000</v>
      </c>
      <c r="F354" s="222">
        <f t="shared" si="59"/>
        <v>3</v>
      </c>
      <c r="G354" s="232">
        <v>18</v>
      </c>
      <c r="H354" s="232">
        <v>1500</v>
      </c>
      <c r="I354" s="232">
        <v>3000</v>
      </c>
      <c r="J354">
        <v>12</v>
      </c>
      <c r="K354" s="146" t="s">
        <v>368</v>
      </c>
      <c r="L354" s="255"/>
      <c r="M354" s="255"/>
      <c r="O354" t="b">
        <f t="shared" si="60"/>
        <v>0</v>
      </c>
      <c r="P354" t="s">
        <v>609</v>
      </c>
      <c r="R354" t="s">
        <v>598</v>
      </c>
      <c r="S354" t="b">
        <f t="shared" si="62"/>
        <v>0</v>
      </c>
    </row>
    <row r="355" spans="1:19" ht="15" customHeight="1">
      <c r="A355" t="str">
        <f t="shared" si="58"/>
        <v>≠20х1200х</v>
      </c>
      <c r="B355" s="252" t="str">
        <f t="shared" si="55"/>
        <v>Д16БАТП</v>
      </c>
      <c r="C355" s="253" t="s">
        <v>5</v>
      </c>
      <c r="D355" s="254">
        <f t="shared" si="56"/>
        <v>20</v>
      </c>
      <c r="E355" s="252" t="str">
        <f t="shared" si="57"/>
        <v>1200×3000</v>
      </c>
      <c r="F355" s="222">
        <f t="shared" si="59"/>
        <v>7</v>
      </c>
      <c r="G355" s="232">
        <v>20</v>
      </c>
      <c r="H355" s="232">
        <v>1200</v>
      </c>
      <c r="I355" s="232">
        <v>3000</v>
      </c>
      <c r="J355">
        <v>12</v>
      </c>
      <c r="K355" s="146" t="s">
        <v>369</v>
      </c>
      <c r="L355" s="255"/>
      <c r="M355" s="255"/>
      <c r="O355" t="b">
        <f t="shared" si="60"/>
        <v>0</v>
      </c>
      <c r="P355" t="s">
        <v>339</v>
      </c>
      <c r="Q355" t="s">
        <v>340</v>
      </c>
      <c r="R355" t="s">
        <v>598</v>
      </c>
      <c r="S355" t="b">
        <f t="shared" si="62"/>
        <v>1</v>
      </c>
    </row>
    <row r="356" spans="1:19" ht="15" customHeight="1">
      <c r="A356" t="str">
        <f t="shared" si="58"/>
        <v>≠20х1200х</v>
      </c>
      <c r="B356" s="252" t="str">
        <f t="shared" si="55"/>
        <v>Д16АТП</v>
      </c>
      <c r="C356" s="253" t="s">
        <v>5</v>
      </c>
      <c r="D356" s="254">
        <f t="shared" si="56"/>
        <v>20</v>
      </c>
      <c r="E356" s="252" t="str">
        <f t="shared" si="57"/>
        <v>1200×3000</v>
      </c>
      <c r="F356" s="222">
        <f t="shared" si="59"/>
        <v>6</v>
      </c>
      <c r="G356" s="232">
        <v>20</v>
      </c>
      <c r="H356" s="232">
        <v>1200</v>
      </c>
      <c r="I356">
        <v>3000</v>
      </c>
      <c r="J356">
        <v>12</v>
      </c>
      <c r="K356" s="146" t="s">
        <v>610</v>
      </c>
      <c r="L356" s="255"/>
      <c r="M356" s="255"/>
      <c r="O356" t="b">
        <f t="shared" si="60"/>
        <v>1</v>
      </c>
      <c r="P356" t="s">
        <v>343</v>
      </c>
      <c r="R356" t="s">
        <v>598</v>
      </c>
      <c r="S356" t="b">
        <f t="shared" si="62"/>
        <v>0</v>
      </c>
    </row>
    <row r="357" spans="1:19" ht="15" customHeight="1">
      <c r="A357" t="str">
        <f t="shared" si="58"/>
        <v>≠20х1500х</v>
      </c>
      <c r="B357" s="252" t="str">
        <f t="shared" si="55"/>
        <v>Д16АТП</v>
      </c>
      <c r="C357" s="253" t="s">
        <v>5</v>
      </c>
      <c r="D357" s="254">
        <f t="shared" si="56"/>
        <v>20</v>
      </c>
      <c r="E357" s="252" t="str">
        <f t="shared" si="57"/>
        <v>1500×3000</v>
      </c>
      <c r="F357" s="222">
        <f t="shared" si="59"/>
        <v>6</v>
      </c>
      <c r="G357" s="232">
        <v>20</v>
      </c>
      <c r="H357" s="232">
        <v>1500</v>
      </c>
      <c r="I357">
        <v>3000</v>
      </c>
      <c r="J357">
        <v>12</v>
      </c>
      <c r="K357" s="146" t="s">
        <v>611</v>
      </c>
      <c r="L357" s="255"/>
      <c r="M357" s="255"/>
      <c r="O357" t="b">
        <f t="shared" si="60"/>
        <v>0</v>
      </c>
      <c r="P357" t="s">
        <v>343</v>
      </c>
      <c r="R357" t="s">
        <v>598</v>
      </c>
      <c r="S357" t="b">
        <f t="shared" si="62"/>
        <v>0</v>
      </c>
    </row>
    <row r="358" spans="1:19" ht="15" customHeight="1">
      <c r="A358" t="str">
        <f t="shared" si="58"/>
        <v>≠22х1200х</v>
      </c>
      <c r="B358" s="252" t="str">
        <f t="shared" si="55"/>
        <v>Д16Б</v>
      </c>
      <c r="C358" s="253" t="s">
        <v>5</v>
      </c>
      <c r="D358" s="254">
        <f t="shared" si="56"/>
        <v>22</v>
      </c>
      <c r="E358" s="252" t="str">
        <f t="shared" si="57"/>
        <v>1200×3000</v>
      </c>
      <c r="F358" s="222">
        <f t="shared" si="59"/>
        <v>4</v>
      </c>
      <c r="G358" s="232">
        <v>22</v>
      </c>
      <c r="H358" s="232">
        <v>1200</v>
      </c>
      <c r="I358" s="232">
        <v>3000</v>
      </c>
      <c r="J358">
        <v>12</v>
      </c>
      <c r="K358" s="146" t="s">
        <v>372</v>
      </c>
      <c r="L358" s="255"/>
      <c r="M358" s="255"/>
      <c r="O358" t="b">
        <f t="shared" si="60"/>
        <v>0</v>
      </c>
      <c r="P358" s="225" t="s">
        <v>597</v>
      </c>
      <c r="Q358" t="s">
        <v>355</v>
      </c>
      <c r="R358" t="s">
        <v>598</v>
      </c>
      <c r="S358" t="b">
        <f t="shared" si="62"/>
        <v>0</v>
      </c>
    </row>
    <row r="359" spans="1:19" ht="15" customHeight="1">
      <c r="A359" t="str">
        <f t="shared" si="58"/>
        <v>≠22х1500х</v>
      </c>
      <c r="B359" s="252" t="str">
        <f t="shared" si="55"/>
        <v>Д16АТП</v>
      </c>
      <c r="C359" s="253" t="s">
        <v>5</v>
      </c>
      <c r="D359" s="254">
        <f t="shared" si="56"/>
        <v>22</v>
      </c>
      <c r="E359" s="252" t="str">
        <f t="shared" si="57"/>
        <v>1500×3000</v>
      </c>
      <c r="F359" s="222">
        <f t="shared" si="59"/>
        <v>6</v>
      </c>
      <c r="G359" s="232">
        <v>22</v>
      </c>
      <c r="H359" s="232">
        <v>1500</v>
      </c>
      <c r="I359">
        <v>3000</v>
      </c>
      <c r="J359">
        <v>12</v>
      </c>
      <c r="K359" s="146" t="s">
        <v>612</v>
      </c>
      <c r="L359" s="255"/>
      <c r="M359" s="255"/>
      <c r="O359" t="b">
        <f t="shared" si="60"/>
        <v>0</v>
      </c>
      <c r="P359" t="s">
        <v>343</v>
      </c>
      <c r="R359" t="s">
        <v>598</v>
      </c>
      <c r="S359" t="b">
        <f t="shared" si="62"/>
        <v>0</v>
      </c>
    </row>
    <row r="360" spans="1:19" ht="15" customHeight="1">
      <c r="A360" t="str">
        <f t="shared" si="58"/>
        <v>≠22х1200х</v>
      </c>
      <c r="B360" s="252" t="str">
        <f t="shared" si="55"/>
        <v>Д16</v>
      </c>
      <c r="C360" s="253" t="s">
        <v>5</v>
      </c>
      <c r="D360" s="254">
        <f t="shared" si="56"/>
        <v>22</v>
      </c>
      <c r="E360" s="252" t="str">
        <f t="shared" si="57"/>
        <v>1200×4000</v>
      </c>
      <c r="F360" s="222">
        <f t="shared" si="59"/>
        <v>3</v>
      </c>
      <c r="G360" s="232">
        <v>22</v>
      </c>
      <c r="H360" s="232">
        <v>1200</v>
      </c>
      <c r="I360" s="232">
        <v>4000</v>
      </c>
      <c r="J360">
        <v>12</v>
      </c>
      <c r="K360" s="146" t="s">
        <v>613</v>
      </c>
      <c r="L360" s="255"/>
      <c r="M360" s="255"/>
      <c r="O360" t="b">
        <f t="shared" si="60"/>
        <v>0</v>
      </c>
      <c r="P360" t="s">
        <v>609</v>
      </c>
      <c r="R360" t="s">
        <v>598</v>
      </c>
      <c r="S360" t="b">
        <f t="shared" si="62"/>
        <v>0</v>
      </c>
    </row>
    <row r="361" spans="1:19" ht="15" customHeight="1">
      <c r="A361" t="str">
        <f t="shared" si="58"/>
        <v>≠25х1200х</v>
      </c>
      <c r="B361" s="252" t="str">
        <f t="shared" si="55"/>
        <v>Д16Б</v>
      </c>
      <c r="C361" s="253" t="s">
        <v>5</v>
      </c>
      <c r="D361" s="254">
        <f t="shared" si="56"/>
        <v>25</v>
      </c>
      <c r="E361" s="252" t="str">
        <f t="shared" si="57"/>
        <v>1200×2500</v>
      </c>
      <c r="F361" s="222">
        <f t="shared" si="59"/>
        <v>4</v>
      </c>
      <c r="G361" s="232">
        <v>25</v>
      </c>
      <c r="H361">
        <v>1200</v>
      </c>
      <c r="I361" s="232">
        <v>2500</v>
      </c>
      <c r="J361">
        <v>12</v>
      </c>
      <c r="K361" s="146" t="s">
        <v>614</v>
      </c>
      <c r="L361" s="255"/>
      <c r="M361" s="255"/>
      <c r="O361" t="b">
        <f t="shared" si="60"/>
        <v>0</v>
      </c>
      <c r="P361" s="225" t="s">
        <v>597</v>
      </c>
      <c r="Q361" t="s">
        <v>355</v>
      </c>
      <c r="R361" t="s">
        <v>598</v>
      </c>
      <c r="S361" t="b">
        <f t="shared" si="62"/>
        <v>0</v>
      </c>
    </row>
    <row r="362" spans="1:19" ht="15" customHeight="1">
      <c r="A362" t="str">
        <f t="shared" si="58"/>
        <v>≠25х1200х</v>
      </c>
      <c r="B362" s="252" t="str">
        <f t="shared" si="55"/>
        <v>Д16БАТП</v>
      </c>
      <c r="C362" s="253" t="s">
        <v>5</v>
      </c>
      <c r="D362" s="254">
        <f t="shared" si="56"/>
        <v>25</v>
      </c>
      <c r="E362" s="252" t="str">
        <f t="shared" si="57"/>
        <v>1200×3000</v>
      </c>
      <c r="F362" s="222">
        <f t="shared" si="59"/>
        <v>7</v>
      </c>
      <c r="G362" s="232">
        <v>25</v>
      </c>
      <c r="H362" s="232">
        <v>1200</v>
      </c>
      <c r="I362" s="232">
        <v>3000</v>
      </c>
      <c r="J362">
        <v>12</v>
      </c>
      <c r="K362" s="146" t="s">
        <v>375</v>
      </c>
      <c r="L362" s="255"/>
      <c r="M362" s="255"/>
      <c r="O362" t="b">
        <f t="shared" si="60"/>
        <v>0</v>
      </c>
      <c r="P362" t="s">
        <v>339</v>
      </c>
      <c r="Q362" t="s">
        <v>340</v>
      </c>
      <c r="R362" t="s">
        <v>598</v>
      </c>
      <c r="S362" t="b">
        <f t="shared" si="62"/>
        <v>0</v>
      </c>
    </row>
    <row r="363" spans="1:19" ht="15" customHeight="1">
      <c r="A363" t="str">
        <f t="shared" si="58"/>
        <v>≠25х1500х</v>
      </c>
      <c r="B363" s="252" t="str">
        <f t="shared" si="55"/>
        <v>Д16Б</v>
      </c>
      <c r="C363" s="253" t="s">
        <v>5</v>
      </c>
      <c r="D363" s="254">
        <f t="shared" si="56"/>
        <v>25</v>
      </c>
      <c r="E363" s="252" t="str">
        <f t="shared" si="57"/>
        <v>1500×4000</v>
      </c>
      <c r="F363" s="222">
        <f t="shared" si="59"/>
        <v>4</v>
      </c>
      <c r="G363" s="232">
        <v>25</v>
      </c>
      <c r="H363" s="232">
        <v>1500</v>
      </c>
      <c r="I363" s="232">
        <v>4000</v>
      </c>
      <c r="J363">
        <v>12</v>
      </c>
      <c r="K363" s="146" t="s">
        <v>380</v>
      </c>
      <c r="L363" s="255"/>
      <c r="M363" s="255"/>
      <c r="O363" t="b">
        <f t="shared" si="60"/>
        <v>0</v>
      </c>
      <c r="P363" s="225" t="s">
        <v>597</v>
      </c>
      <c r="Q363" t="s">
        <v>355</v>
      </c>
      <c r="R363" t="s">
        <v>598</v>
      </c>
      <c r="S363" t="b">
        <f t="shared" si="62"/>
        <v>1</v>
      </c>
    </row>
    <row r="364" spans="1:19" ht="15" customHeight="1">
      <c r="A364" t="str">
        <f t="shared" si="58"/>
        <v>≠27,5х1500х</v>
      </c>
      <c r="B364" s="252" t="str">
        <f t="shared" si="55"/>
        <v>Д16АТП</v>
      </c>
      <c r="C364" s="253" t="s">
        <v>5</v>
      </c>
      <c r="D364" s="254">
        <f t="shared" si="56"/>
        <v>27.5</v>
      </c>
      <c r="E364" s="252" t="str">
        <f t="shared" si="57"/>
        <v>1500×3000</v>
      </c>
      <c r="F364" s="222">
        <f t="shared" si="59"/>
        <v>6</v>
      </c>
      <c r="G364" s="223">
        <v>27.5</v>
      </c>
      <c r="H364">
        <v>1500</v>
      </c>
      <c r="I364">
        <v>3000</v>
      </c>
      <c r="J364">
        <v>14</v>
      </c>
      <c r="K364" s="146" t="s">
        <v>615</v>
      </c>
      <c r="L364" s="255"/>
      <c r="M364" s="255"/>
      <c r="O364" t="b">
        <f t="shared" si="60"/>
        <v>1</v>
      </c>
      <c r="P364" t="s">
        <v>343</v>
      </c>
      <c r="R364" t="s">
        <v>598</v>
      </c>
      <c r="S364" t="b">
        <f t="shared" si="62"/>
        <v>1</v>
      </c>
    </row>
    <row r="365" spans="1:19" ht="15" customHeight="1">
      <c r="A365" t="str">
        <f t="shared" si="58"/>
        <v>≠28х1500х</v>
      </c>
      <c r="B365" s="252" t="str">
        <f t="shared" si="55"/>
        <v>Д16АТП</v>
      </c>
      <c r="C365" s="253" t="s">
        <v>5</v>
      </c>
      <c r="D365" s="254">
        <f t="shared" si="56"/>
        <v>28</v>
      </c>
      <c r="E365" s="252" t="str">
        <f t="shared" si="57"/>
        <v>1500×2400</v>
      </c>
      <c r="F365" s="222">
        <f t="shared" si="59"/>
        <v>6</v>
      </c>
      <c r="G365" s="232">
        <v>28</v>
      </c>
      <c r="H365">
        <v>1500</v>
      </c>
      <c r="I365" s="232">
        <v>2400</v>
      </c>
      <c r="J365">
        <v>12</v>
      </c>
      <c r="K365" s="146" t="s">
        <v>616</v>
      </c>
      <c r="L365" s="255"/>
      <c r="M365" s="255"/>
      <c r="O365" t="b">
        <f t="shared" si="60"/>
        <v>1</v>
      </c>
      <c r="P365" t="s">
        <v>343</v>
      </c>
      <c r="R365" t="s">
        <v>598</v>
      </c>
      <c r="S365" t="b">
        <f t="shared" si="62"/>
        <v>0</v>
      </c>
    </row>
    <row r="366" spans="1:19" ht="15" customHeight="1">
      <c r="A366" t="str">
        <f t="shared" si="58"/>
        <v>≠28х1500х</v>
      </c>
      <c r="B366" s="252" t="str">
        <f t="shared" si="55"/>
        <v>Д16АТП</v>
      </c>
      <c r="C366" s="253" t="s">
        <v>5</v>
      </c>
      <c r="D366" s="254">
        <f t="shared" si="56"/>
        <v>28</v>
      </c>
      <c r="E366" s="252" t="str">
        <f t="shared" si="57"/>
        <v>1500×3000</v>
      </c>
      <c r="F366" s="222">
        <f t="shared" si="59"/>
        <v>6</v>
      </c>
      <c r="G366" s="232">
        <v>28</v>
      </c>
      <c r="H366" s="232">
        <v>1500</v>
      </c>
      <c r="I366">
        <v>3000</v>
      </c>
      <c r="J366">
        <v>12</v>
      </c>
      <c r="K366" s="146" t="s">
        <v>617</v>
      </c>
      <c r="L366" s="255"/>
      <c r="M366" s="255"/>
      <c r="O366" t="b">
        <f t="shared" si="60"/>
        <v>0</v>
      </c>
      <c r="P366" t="s">
        <v>343</v>
      </c>
      <c r="R366" t="s">
        <v>598</v>
      </c>
      <c r="S366" t="b">
        <f t="shared" si="62"/>
        <v>0</v>
      </c>
    </row>
    <row r="367" spans="1:19" ht="15" customHeight="1">
      <c r="A367" t="str">
        <f t="shared" si="58"/>
        <v>≠30х1200х</v>
      </c>
      <c r="B367" s="252" t="str">
        <f t="shared" ref="B367:B398" si="63">CONCATENATE(R367,Q367,P367)</f>
        <v>Д16БАТП</v>
      </c>
      <c r="C367" s="253" t="s">
        <v>5</v>
      </c>
      <c r="D367" s="254">
        <f t="shared" ref="D367:D398" si="64">G367</f>
        <v>30</v>
      </c>
      <c r="E367" s="252" t="str">
        <f t="shared" ref="E367:E398" si="65">CONCATENATE(H367,"×",I367)</f>
        <v>1200×3000</v>
      </c>
      <c r="F367" s="222">
        <f t="shared" si="59"/>
        <v>7</v>
      </c>
      <c r="G367" s="232">
        <v>30</v>
      </c>
      <c r="H367" s="232">
        <v>1200</v>
      </c>
      <c r="I367" s="232">
        <v>3000</v>
      </c>
      <c r="J367">
        <v>12</v>
      </c>
      <c r="K367" s="146" t="s">
        <v>383</v>
      </c>
      <c r="L367" s="255"/>
      <c r="M367" s="255"/>
      <c r="O367" t="b">
        <f t="shared" si="60"/>
        <v>0</v>
      </c>
      <c r="P367" t="s">
        <v>339</v>
      </c>
      <c r="Q367" t="s">
        <v>340</v>
      </c>
      <c r="R367" t="s">
        <v>598</v>
      </c>
      <c r="S367" t="b">
        <f t="shared" si="62"/>
        <v>0</v>
      </c>
    </row>
    <row r="368" spans="1:19" ht="15" customHeight="1">
      <c r="A368" t="str">
        <f t="shared" ref="A368:A399" si="66">CONCATENATE("≠",G368,"х",H368,"х")</f>
        <v>≠30х1500х</v>
      </c>
      <c r="B368" s="252" t="str">
        <f t="shared" si="63"/>
        <v>Д16АТП</v>
      </c>
      <c r="C368" s="253" t="s">
        <v>5</v>
      </c>
      <c r="D368" s="254">
        <f t="shared" si="64"/>
        <v>30</v>
      </c>
      <c r="E368" s="252" t="str">
        <f t="shared" si="65"/>
        <v>1500×3000</v>
      </c>
      <c r="F368" s="222">
        <f t="shared" ref="F368:F399" si="67">LEN(B368)</f>
        <v>6</v>
      </c>
      <c r="G368" s="232">
        <v>30</v>
      </c>
      <c r="H368" s="232">
        <v>1500</v>
      </c>
      <c r="I368" s="232">
        <v>3000</v>
      </c>
      <c r="J368">
        <v>12</v>
      </c>
      <c r="K368" s="146" t="s">
        <v>384</v>
      </c>
      <c r="L368" s="255"/>
      <c r="M368" s="255"/>
      <c r="O368" t="b">
        <f t="shared" ref="O368:O399" si="68">EXACT(B368,B369)</f>
        <v>0</v>
      </c>
      <c r="P368" t="s">
        <v>343</v>
      </c>
      <c r="R368" t="s">
        <v>598</v>
      </c>
      <c r="S368" t="b">
        <f t="shared" si="62"/>
        <v>0</v>
      </c>
    </row>
    <row r="369" spans="1:19" ht="15" customHeight="1">
      <c r="A369" t="str">
        <f t="shared" si="66"/>
        <v>≠32х1800х</v>
      </c>
      <c r="B369" s="252" t="str">
        <f t="shared" si="63"/>
        <v>Д16</v>
      </c>
      <c r="C369" s="253" t="s">
        <v>5</v>
      </c>
      <c r="D369" s="254">
        <f t="shared" si="64"/>
        <v>32</v>
      </c>
      <c r="E369" s="252" t="str">
        <f t="shared" si="65"/>
        <v>1800×3200</v>
      </c>
      <c r="F369" s="222">
        <f t="shared" si="67"/>
        <v>3</v>
      </c>
      <c r="G369" s="232">
        <v>32</v>
      </c>
      <c r="H369" s="232">
        <v>1800</v>
      </c>
      <c r="I369" s="232">
        <v>3200</v>
      </c>
      <c r="J369">
        <v>12</v>
      </c>
      <c r="K369" s="146" t="s">
        <v>618</v>
      </c>
      <c r="L369" s="255"/>
      <c r="M369" s="255"/>
      <c r="O369" t="b">
        <f t="shared" si="68"/>
        <v>0</v>
      </c>
      <c r="P369" t="s">
        <v>609</v>
      </c>
      <c r="R369" t="s">
        <v>598</v>
      </c>
      <c r="S369" t="b">
        <f t="shared" si="62"/>
        <v>1</v>
      </c>
    </row>
    <row r="370" spans="1:19" ht="15" customHeight="1">
      <c r="A370" t="str">
        <f t="shared" si="66"/>
        <v>≠35х1500х</v>
      </c>
      <c r="B370" s="252" t="str">
        <f t="shared" si="63"/>
        <v>Д16Б</v>
      </c>
      <c r="C370" s="253" t="s">
        <v>5</v>
      </c>
      <c r="D370" s="254">
        <f t="shared" si="64"/>
        <v>35</v>
      </c>
      <c r="E370" s="252" t="str">
        <f t="shared" si="65"/>
        <v>1500×2400</v>
      </c>
      <c r="F370" s="222">
        <f t="shared" si="67"/>
        <v>4</v>
      </c>
      <c r="G370" s="232">
        <v>35</v>
      </c>
      <c r="H370">
        <v>1500</v>
      </c>
      <c r="I370" s="232">
        <v>2400</v>
      </c>
      <c r="J370">
        <v>12</v>
      </c>
      <c r="K370" s="146" t="s">
        <v>619</v>
      </c>
      <c r="L370" s="255"/>
      <c r="M370" s="255"/>
      <c r="O370" t="b">
        <f t="shared" si="68"/>
        <v>1</v>
      </c>
      <c r="P370" s="225" t="s">
        <v>597</v>
      </c>
      <c r="Q370" t="s">
        <v>355</v>
      </c>
      <c r="R370" t="s">
        <v>598</v>
      </c>
      <c r="S370" t="b">
        <f t="shared" si="62"/>
        <v>0</v>
      </c>
    </row>
    <row r="371" spans="1:19" ht="15" customHeight="1">
      <c r="A371" t="str">
        <f t="shared" si="66"/>
        <v>≠35х1200х</v>
      </c>
      <c r="B371" s="252" t="str">
        <f t="shared" si="63"/>
        <v>Д16Б</v>
      </c>
      <c r="C371" s="253" t="s">
        <v>5</v>
      </c>
      <c r="D371" s="254">
        <f t="shared" si="64"/>
        <v>35</v>
      </c>
      <c r="E371" s="252" t="str">
        <f t="shared" si="65"/>
        <v>1200×3000</v>
      </c>
      <c r="F371" s="222">
        <f t="shared" si="67"/>
        <v>4</v>
      </c>
      <c r="G371" s="232">
        <v>35</v>
      </c>
      <c r="H371" s="232">
        <v>1200</v>
      </c>
      <c r="I371" s="232">
        <v>3000</v>
      </c>
      <c r="J371">
        <v>12</v>
      </c>
      <c r="K371" s="146" t="s">
        <v>392</v>
      </c>
      <c r="L371" s="255"/>
      <c r="M371" s="255"/>
      <c r="O371" t="b">
        <f t="shared" si="68"/>
        <v>0</v>
      </c>
      <c r="P371" s="225" t="s">
        <v>597</v>
      </c>
      <c r="Q371" t="s">
        <v>355</v>
      </c>
      <c r="R371" t="s">
        <v>598</v>
      </c>
      <c r="S371" t="e">
        <f>#REF!</f>
        <v>#REF!</v>
      </c>
    </row>
    <row r="372" spans="1:19" ht="15" customHeight="1">
      <c r="A372" t="str">
        <f t="shared" si="66"/>
        <v>≠35х1500х</v>
      </c>
      <c r="B372" s="252" t="str">
        <f t="shared" si="63"/>
        <v>Д16АТП</v>
      </c>
      <c r="C372" s="253" t="s">
        <v>5</v>
      </c>
      <c r="D372" s="254">
        <f t="shared" si="64"/>
        <v>35</v>
      </c>
      <c r="E372" s="252" t="str">
        <f t="shared" si="65"/>
        <v>1500×3000</v>
      </c>
      <c r="F372" s="222">
        <f t="shared" si="67"/>
        <v>6</v>
      </c>
      <c r="G372" s="232">
        <v>35</v>
      </c>
      <c r="H372" s="232">
        <v>1500</v>
      </c>
      <c r="I372">
        <v>3000</v>
      </c>
      <c r="J372">
        <v>12</v>
      </c>
      <c r="K372" s="146" t="s">
        <v>620</v>
      </c>
      <c r="L372" s="255"/>
      <c r="M372" s="255"/>
      <c r="O372" t="b">
        <f t="shared" si="68"/>
        <v>0</v>
      </c>
      <c r="P372" t="s">
        <v>343</v>
      </c>
      <c r="R372" t="s">
        <v>598</v>
      </c>
      <c r="S372" t="b">
        <f t="shared" ref="S372:S378" si="69">O373</f>
        <v>1</v>
      </c>
    </row>
    <row r="373" spans="1:19" ht="15" customHeight="1">
      <c r="A373" t="str">
        <f t="shared" si="66"/>
        <v>≠38х1200х</v>
      </c>
      <c r="B373" s="252" t="str">
        <f t="shared" si="63"/>
        <v>Д16</v>
      </c>
      <c r="C373" s="253" t="s">
        <v>5</v>
      </c>
      <c r="D373" s="254">
        <f t="shared" si="64"/>
        <v>38</v>
      </c>
      <c r="E373" s="252" t="str">
        <f t="shared" si="65"/>
        <v>1200×3000</v>
      </c>
      <c r="F373" s="222">
        <f t="shared" si="67"/>
        <v>3</v>
      </c>
      <c r="G373" s="232">
        <v>38</v>
      </c>
      <c r="H373">
        <v>1200</v>
      </c>
      <c r="I373">
        <v>3000</v>
      </c>
      <c r="J373">
        <v>12</v>
      </c>
      <c r="K373" s="146" t="s">
        <v>621</v>
      </c>
      <c r="L373" s="255"/>
      <c r="M373" s="255"/>
      <c r="O373" t="b">
        <f t="shared" si="68"/>
        <v>1</v>
      </c>
      <c r="P373" t="s">
        <v>609</v>
      </c>
      <c r="R373" t="s">
        <v>598</v>
      </c>
      <c r="S373" t="b">
        <f t="shared" si="69"/>
        <v>0</v>
      </c>
    </row>
    <row r="374" spans="1:19" ht="15" customHeight="1">
      <c r="A374" t="str">
        <f t="shared" si="66"/>
        <v>≠38х1500х</v>
      </c>
      <c r="B374" s="252" t="str">
        <f t="shared" si="63"/>
        <v>Д16</v>
      </c>
      <c r="C374" s="253" t="s">
        <v>5</v>
      </c>
      <c r="D374" s="254">
        <f t="shared" si="64"/>
        <v>38</v>
      </c>
      <c r="E374" s="252" t="str">
        <f t="shared" si="65"/>
        <v>1500×3000</v>
      </c>
      <c r="F374" s="222">
        <f t="shared" si="67"/>
        <v>3</v>
      </c>
      <c r="G374" s="232">
        <v>38</v>
      </c>
      <c r="H374">
        <v>1500</v>
      </c>
      <c r="I374">
        <v>3000</v>
      </c>
      <c r="J374">
        <v>12</v>
      </c>
      <c r="K374" s="146" t="s">
        <v>622</v>
      </c>
      <c r="L374" s="255"/>
      <c r="M374" s="255"/>
      <c r="O374" t="b">
        <f t="shared" si="68"/>
        <v>0</v>
      </c>
      <c r="P374" t="s">
        <v>609</v>
      </c>
      <c r="R374" t="s">
        <v>598</v>
      </c>
      <c r="S374" t="b">
        <f t="shared" si="69"/>
        <v>0</v>
      </c>
    </row>
    <row r="375" spans="1:19" ht="15" customHeight="1">
      <c r="A375" t="str">
        <f t="shared" si="66"/>
        <v>≠40х1200х</v>
      </c>
      <c r="B375" s="252" t="str">
        <f t="shared" si="63"/>
        <v>Д16БАТП</v>
      </c>
      <c r="C375" s="253" t="s">
        <v>5</v>
      </c>
      <c r="D375" s="254">
        <f t="shared" si="64"/>
        <v>40</v>
      </c>
      <c r="E375" s="252" t="str">
        <f t="shared" si="65"/>
        <v>1200×3000</v>
      </c>
      <c r="F375" s="222">
        <f t="shared" si="67"/>
        <v>7</v>
      </c>
      <c r="G375" s="232">
        <v>40</v>
      </c>
      <c r="H375" s="232">
        <v>1200</v>
      </c>
      <c r="I375" s="232">
        <v>3000</v>
      </c>
      <c r="J375">
        <v>12</v>
      </c>
      <c r="K375" s="146" t="s">
        <v>396</v>
      </c>
      <c r="L375" s="255"/>
      <c r="M375" s="255"/>
      <c r="O375" t="b">
        <f t="shared" si="68"/>
        <v>0</v>
      </c>
      <c r="P375" t="s">
        <v>339</v>
      </c>
      <c r="Q375" t="s">
        <v>340</v>
      </c>
      <c r="R375" t="s">
        <v>598</v>
      </c>
      <c r="S375" t="b">
        <f t="shared" si="69"/>
        <v>0</v>
      </c>
    </row>
    <row r="376" spans="1:19" ht="15" customHeight="1">
      <c r="A376" t="str">
        <f t="shared" si="66"/>
        <v>≠40х1200х</v>
      </c>
      <c r="B376" s="252" t="str">
        <f t="shared" si="63"/>
        <v>Д16Б</v>
      </c>
      <c r="C376" s="253" t="s">
        <v>5</v>
      </c>
      <c r="D376" s="254">
        <f t="shared" si="64"/>
        <v>40</v>
      </c>
      <c r="E376" s="252" t="str">
        <f t="shared" si="65"/>
        <v>1200×3000</v>
      </c>
      <c r="F376" s="222">
        <f t="shared" si="67"/>
        <v>4</v>
      </c>
      <c r="G376" s="232">
        <v>40</v>
      </c>
      <c r="H376" s="232">
        <v>1200</v>
      </c>
      <c r="I376" s="232">
        <v>3000</v>
      </c>
      <c r="J376">
        <v>12</v>
      </c>
      <c r="K376" s="146" t="s">
        <v>396</v>
      </c>
      <c r="L376" s="255"/>
      <c r="M376" s="255"/>
      <c r="O376" t="b">
        <f t="shared" si="68"/>
        <v>0</v>
      </c>
      <c r="P376" s="225" t="s">
        <v>597</v>
      </c>
      <c r="Q376" t="s">
        <v>355</v>
      </c>
      <c r="R376" t="s">
        <v>598</v>
      </c>
      <c r="S376" t="b">
        <f t="shared" si="69"/>
        <v>0</v>
      </c>
    </row>
    <row r="377" spans="1:19" ht="15" customHeight="1">
      <c r="A377" t="str">
        <f t="shared" si="66"/>
        <v>≠40х1500х</v>
      </c>
      <c r="B377" s="252" t="str">
        <f t="shared" si="63"/>
        <v>Д16АТП</v>
      </c>
      <c r="C377" s="253" t="s">
        <v>5</v>
      </c>
      <c r="D377" s="254">
        <f t="shared" si="64"/>
        <v>40</v>
      </c>
      <c r="E377" s="252" t="str">
        <f t="shared" si="65"/>
        <v>1500×3000</v>
      </c>
      <c r="F377" s="222">
        <f t="shared" si="67"/>
        <v>6</v>
      </c>
      <c r="G377" s="232">
        <v>40</v>
      </c>
      <c r="H377" s="232">
        <v>1500</v>
      </c>
      <c r="I377" s="232">
        <v>3000</v>
      </c>
      <c r="J377">
        <v>12</v>
      </c>
      <c r="K377" s="146" t="s">
        <v>397</v>
      </c>
      <c r="L377" s="255"/>
      <c r="M377" s="255"/>
      <c r="O377" t="b">
        <f t="shared" si="68"/>
        <v>0</v>
      </c>
      <c r="P377" t="s">
        <v>343</v>
      </c>
      <c r="R377" t="s">
        <v>598</v>
      </c>
      <c r="S377" t="b">
        <f t="shared" si="69"/>
        <v>0</v>
      </c>
    </row>
    <row r="378" spans="1:19" ht="15" customHeight="1">
      <c r="A378" t="str">
        <f t="shared" si="66"/>
        <v>≠45х1200х</v>
      </c>
      <c r="B378" s="252" t="str">
        <f t="shared" si="63"/>
        <v>Д16БАТП</v>
      </c>
      <c r="C378" s="253" t="s">
        <v>5</v>
      </c>
      <c r="D378" s="254">
        <f t="shared" si="64"/>
        <v>45</v>
      </c>
      <c r="E378" s="252" t="str">
        <f t="shared" si="65"/>
        <v>1200×3000</v>
      </c>
      <c r="F378" s="222">
        <f t="shared" si="67"/>
        <v>7</v>
      </c>
      <c r="G378" s="232">
        <v>45</v>
      </c>
      <c r="H378" s="232">
        <v>1200</v>
      </c>
      <c r="I378" s="232">
        <v>3000</v>
      </c>
      <c r="J378">
        <v>12</v>
      </c>
      <c r="K378" s="146" t="s">
        <v>403</v>
      </c>
      <c r="L378" s="255"/>
      <c r="M378" s="255"/>
      <c r="O378" t="b">
        <f t="shared" si="68"/>
        <v>0</v>
      </c>
      <c r="P378" t="s">
        <v>339</v>
      </c>
      <c r="Q378" t="s">
        <v>340</v>
      </c>
      <c r="R378" t="s">
        <v>598</v>
      </c>
      <c r="S378" t="b">
        <f t="shared" si="69"/>
        <v>0</v>
      </c>
    </row>
    <row r="379" spans="1:19" ht="15" customHeight="1">
      <c r="A379" t="str">
        <f t="shared" si="66"/>
        <v>≠45х1200х</v>
      </c>
      <c r="B379" s="252" t="str">
        <f t="shared" si="63"/>
        <v>Д16Б</v>
      </c>
      <c r="C379" s="253" t="s">
        <v>5</v>
      </c>
      <c r="D379" s="254">
        <f t="shared" si="64"/>
        <v>45</v>
      </c>
      <c r="E379" s="252" t="str">
        <f t="shared" si="65"/>
        <v>1200×3000</v>
      </c>
      <c r="F379" s="222">
        <f t="shared" si="67"/>
        <v>4</v>
      </c>
      <c r="G379" s="232">
        <v>45</v>
      </c>
      <c r="H379" s="232">
        <v>1200</v>
      </c>
      <c r="I379" s="232">
        <v>3000</v>
      </c>
      <c r="J379">
        <v>12</v>
      </c>
      <c r="K379" s="146" t="s">
        <v>403</v>
      </c>
      <c r="L379" s="255"/>
      <c r="M379" s="255"/>
      <c r="O379" t="b">
        <f t="shared" si="68"/>
        <v>0</v>
      </c>
      <c r="P379" s="225" t="s">
        <v>597</v>
      </c>
      <c r="Q379" t="s">
        <v>355</v>
      </c>
      <c r="R379" t="s">
        <v>598</v>
      </c>
      <c r="S379" t="e">
        <f>#REF!</f>
        <v>#REF!</v>
      </c>
    </row>
    <row r="380" spans="1:19" ht="15" customHeight="1">
      <c r="A380" t="str">
        <f t="shared" si="66"/>
        <v>≠45х1500х</v>
      </c>
      <c r="B380" s="252" t="str">
        <f t="shared" si="63"/>
        <v>Д16АТП</v>
      </c>
      <c r="C380" s="253" t="s">
        <v>5</v>
      </c>
      <c r="D380" s="254">
        <f t="shared" si="64"/>
        <v>45</v>
      </c>
      <c r="E380" s="252" t="str">
        <f t="shared" si="65"/>
        <v>1500×3000</v>
      </c>
      <c r="F380" s="222">
        <f t="shared" si="67"/>
        <v>6</v>
      </c>
      <c r="G380" s="232">
        <v>45</v>
      </c>
      <c r="H380">
        <v>1500</v>
      </c>
      <c r="I380">
        <v>3000</v>
      </c>
      <c r="J380">
        <v>12</v>
      </c>
      <c r="K380" s="146" t="s">
        <v>623</v>
      </c>
      <c r="L380" s="255"/>
      <c r="M380" s="255"/>
      <c r="O380" t="b">
        <f t="shared" si="68"/>
        <v>1</v>
      </c>
      <c r="P380" t="s">
        <v>343</v>
      </c>
      <c r="R380" t="s">
        <v>598</v>
      </c>
      <c r="S380" t="b">
        <f t="shared" ref="S380:S385" si="70">O381</f>
        <v>0</v>
      </c>
    </row>
    <row r="381" spans="1:19" ht="15" customHeight="1">
      <c r="A381" t="str">
        <f t="shared" si="66"/>
        <v>≠50х1200х</v>
      </c>
      <c r="B381" s="252" t="str">
        <f t="shared" si="63"/>
        <v>Д16АТП</v>
      </c>
      <c r="C381" s="253" t="s">
        <v>5</v>
      </c>
      <c r="D381" s="254">
        <f t="shared" si="64"/>
        <v>50</v>
      </c>
      <c r="E381" s="252" t="str">
        <f t="shared" si="65"/>
        <v>1200×3000</v>
      </c>
      <c r="F381" s="222">
        <f t="shared" si="67"/>
        <v>6</v>
      </c>
      <c r="G381" s="232">
        <v>50</v>
      </c>
      <c r="H381" s="232">
        <v>1200</v>
      </c>
      <c r="I381">
        <v>3000</v>
      </c>
      <c r="J381">
        <v>12</v>
      </c>
      <c r="K381" s="146" t="s">
        <v>624</v>
      </c>
      <c r="L381" s="255"/>
      <c r="M381" s="255"/>
      <c r="O381" t="b">
        <f t="shared" si="68"/>
        <v>0</v>
      </c>
      <c r="P381" t="s">
        <v>343</v>
      </c>
      <c r="R381" t="s">
        <v>598</v>
      </c>
      <c r="S381" t="b">
        <f t="shared" si="70"/>
        <v>0</v>
      </c>
    </row>
    <row r="382" spans="1:19" ht="15" customHeight="1">
      <c r="A382" t="str">
        <f t="shared" si="66"/>
        <v>≠50х1200х</v>
      </c>
      <c r="B382" s="252" t="str">
        <f t="shared" si="63"/>
        <v>Д16БАТП</v>
      </c>
      <c r="C382" s="253" t="s">
        <v>5</v>
      </c>
      <c r="D382" s="254">
        <f t="shared" si="64"/>
        <v>50</v>
      </c>
      <c r="E382" s="252" t="str">
        <f t="shared" si="65"/>
        <v>1200×3000</v>
      </c>
      <c r="F382" s="222">
        <f t="shared" si="67"/>
        <v>7</v>
      </c>
      <c r="G382" s="232">
        <v>50</v>
      </c>
      <c r="H382" s="232">
        <v>1200</v>
      </c>
      <c r="I382" s="232">
        <v>3000</v>
      </c>
      <c r="J382">
        <v>12</v>
      </c>
      <c r="K382" s="146" t="s">
        <v>408</v>
      </c>
      <c r="L382" s="255"/>
      <c r="M382" s="255"/>
      <c r="O382" t="b">
        <f t="shared" si="68"/>
        <v>0</v>
      </c>
      <c r="P382" t="s">
        <v>339</v>
      </c>
      <c r="Q382" t="s">
        <v>340</v>
      </c>
      <c r="R382" t="s">
        <v>598</v>
      </c>
      <c r="S382" t="b">
        <f t="shared" si="70"/>
        <v>0</v>
      </c>
    </row>
    <row r="383" spans="1:19" ht="15" customHeight="1">
      <c r="A383" t="str">
        <f t="shared" si="66"/>
        <v>≠50х1500х</v>
      </c>
      <c r="B383" s="252" t="str">
        <f t="shared" si="63"/>
        <v>Д16АТП</v>
      </c>
      <c r="C383" s="253" t="s">
        <v>5</v>
      </c>
      <c r="D383" s="254">
        <f t="shared" si="64"/>
        <v>50</v>
      </c>
      <c r="E383" s="252" t="str">
        <f t="shared" si="65"/>
        <v>1500×3000</v>
      </c>
      <c r="F383" s="222">
        <f t="shared" si="67"/>
        <v>6</v>
      </c>
      <c r="G383" s="232">
        <v>50</v>
      </c>
      <c r="H383" s="232">
        <v>1500</v>
      </c>
      <c r="I383">
        <v>3000</v>
      </c>
      <c r="J383">
        <v>12</v>
      </c>
      <c r="K383" s="146" t="s">
        <v>625</v>
      </c>
      <c r="L383" s="255"/>
      <c r="M383" s="255"/>
      <c r="O383" t="b">
        <f t="shared" si="68"/>
        <v>0</v>
      </c>
      <c r="P383" t="s">
        <v>343</v>
      </c>
      <c r="R383" t="s">
        <v>598</v>
      </c>
      <c r="S383" t="b">
        <f t="shared" si="70"/>
        <v>0</v>
      </c>
    </row>
    <row r="384" spans="1:19" ht="15" customHeight="1">
      <c r="A384" t="str">
        <f t="shared" si="66"/>
        <v>≠55х1200х</v>
      </c>
      <c r="B384" s="252" t="str">
        <f t="shared" si="63"/>
        <v>Д16Б</v>
      </c>
      <c r="C384" s="253" t="s">
        <v>5</v>
      </c>
      <c r="D384" s="254">
        <f t="shared" si="64"/>
        <v>55</v>
      </c>
      <c r="E384" s="252" t="str">
        <f t="shared" si="65"/>
        <v>1200×3000</v>
      </c>
      <c r="F384" s="222">
        <f t="shared" si="67"/>
        <v>4</v>
      </c>
      <c r="G384" s="232">
        <v>55</v>
      </c>
      <c r="H384" s="232">
        <v>1200</v>
      </c>
      <c r="I384" s="232">
        <v>3000</v>
      </c>
      <c r="J384">
        <v>12</v>
      </c>
      <c r="K384" s="146" t="s">
        <v>416</v>
      </c>
      <c r="L384" s="255"/>
      <c r="M384" s="255"/>
      <c r="O384" t="b">
        <f t="shared" si="68"/>
        <v>0</v>
      </c>
      <c r="P384" s="225" t="s">
        <v>597</v>
      </c>
      <c r="Q384" t="s">
        <v>355</v>
      </c>
      <c r="R384" t="s">
        <v>598</v>
      </c>
      <c r="S384" t="b">
        <f t="shared" si="70"/>
        <v>1</v>
      </c>
    </row>
    <row r="385" spans="1:19" ht="15" customHeight="1">
      <c r="A385" t="str">
        <f t="shared" si="66"/>
        <v>≠60х1200х</v>
      </c>
      <c r="B385" s="252" t="str">
        <f t="shared" si="63"/>
        <v>Д16АТП</v>
      </c>
      <c r="C385" s="253" t="s">
        <v>5</v>
      </c>
      <c r="D385" s="254">
        <f t="shared" si="64"/>
        <v>60</v>
      </c>
      <c r="E385" s="252" t="str">
        <f t="shared" si="65"/>
        <v>1200×2000</v>
      </c>
      <c r="F385" s="222">
        <f t="shared" si="67"/>
        <v>6</v>
      </c>
      <c r="G385" s="232">
        <v>60</v>
      </c>
      <c r="H385" s="232">
        <v>1200</v>
      </c>
      <c r="I385" s="232">
        <v>2000</v>
      </c>
      <c r="J385">
        <v>12</v>
      </c>
      <c r="K385" s="146" t="s">
        <v>626</v>
      </c>
      <c r="L385" s="255"/>
      <c r="M385" s="255"/>
      <c r="O385" t="b">
        <f t="shared" si="68"/>
        <v>1</v>
      </c>
      <c r="P385" t="s">
        <v>343</v>
      </c>
      <c r="R385" t="s">
        <v>598</v>
      </c>
      <c r="S385" t="b">
        <f t="shared" si="70"/>
        <v>1</v>
      </c>
    </row>
    <row r="386" spans="1:19" ht="15" customHeight="1">
      <c r="A386" t="str">
        <f t="shared" si="66"/>
        <v>≠60х1600х</v>
      </c>
      <c r="B386" s="252" t="str">
        <f t="shared" si="63"/>
        <v>Д16АТП</v>
      </c>
      <c r="C386" s="253" t="s">
        <v>5</v>
      </c>
      <c r="D386" s="254">
        <f t="shared" si="64"/>
        <v>60</v>
      </c>
      <c r="E386" s="252" t="str">
        <f t="shared" si="65"/>
        <v>1600×2400</v>
      </c>
      <c r="F386" s="222">
        <f t="shared" si="67"/>
        <v>6</v>
      </c>
      <c r="G386" s="232">
        <v>60</v>
      </c>
      <c r="H386" s="232">
        <v>1600</v>
      </c>
      <c r="I386" s="232">
        <v>2400</v>
      </c>
      <c r="J386">
        <v>12</v>
      </c>
      <c r="K386" s="146" t="s">
        <v>627</v>
      </c>
      <c r="L386" s="255"/>
      <c r="M386" s="255"/>
      <c r="O386" t="b">
        <f t="shared" si="68"/>
        <v>1</v>
      </c>
      <c r="P386" t="s">
        <v>343</v>
      </c>
      <c r="R386" t="s">
        <v>598</v>
      </c>
      <c r="S386" t="e">
        <f>#REF!</f>
        <v>#REF!</v>
      </c>
    </row>
    <row r="387" spans="1:19" ht="15" customHeight="1">
      <c r="A387" t="str">
        <f t="shared" si="66"/>
        <v>≠60х1200х</v>
      </c>
      <c r="B387" s="252" t="str">
        <f t="shared" si="63"/>
        <v>Д16АТП</v>
      </c>
      <c r="C387" s="253" t="s">
        <v>5</v>
      </c>
      <c r="D387" s="254">
        <f t="shared" si="64"/>
        <v>60</v>
      </c>
      <c r="E387" s="252" t="str">
        <f t="shared" si="65"/>
        <v>1200×3000</v>
      </c>
      <c r="F387" s="222">
        <f t="shared" si="67"/>
        <v>6</v>
      </c>
      <c r="G387" s="232">
        <v>60</v>
      </c>
      <c r="H387" s="232">
        <v>1200</v>
      </c>
      <c r="I387">
        <v>3000</v>
      </c>
      <c r="J387">
        <v>12</v>
      </c>
      <c r="K387" s="146" t="s">
        <v>628</v>
      </c>
      <c r="L387" s="255"/>
      <c r="M387" s="255"/>
      <c r="O387" t="b">
        <f t="shared" si="68"/>
        <v>1</v>
      </c>
      <c r="P387" t="s">
        <v>343</v>
      </c>
      <c r="R387" t="s">
        <v>598</v>
      </c>
      <c r="S387" t="b">
        <f t="shared" ref="S387:S399" si="71">O388</f>
        <v>0</v>
      </c>
    </row>
    <row r="388" spans="1:19" ht="15" customHeight="1">
      <c r="A388" t="str">
        <f t="shared" si="66"/>
        <v>≠60х1500х</v>
      </c>
      <c r="B388" s="252" t="str">
        <f t="shared" si="63"/>
        <v>Д16АТП</v>
      </c>
      <c r="C388" s="253" t="s">
        <v>5</v>
      </c>
      <c r="D388" s="254">
        <f t="shared" si="64"/>
        <v>60</v>
      </c>
      <c r="E388" s="252" t="str">
        <f t="shared" si="65"/>
        <v>1500×3000</v>
      </c>
      <c r="F388" s="222">
        <f t="shared" si="67"/>
        <v>6</v>
      </c>
      <c r="G388" s="232">
        <v>60</v>
      </c>
      <c r="H388">
        <v>1500</v>
      </c>
      <c r="I388">
        <v>3000</v>
      </c>
      <c r="J388">
        <v>12</v>
      </c>
      <c r="K388" s="146" t="s">
        <v>629</v>
      </c>
      <c r="L388" s="255"/>
      <c r="M388" s="255"/>
      <c r="O388" t="b">
        <f t="shared" si="68"/>
        <v>0</v>
      </c>
      <c r="P388" t="s">
        <v>343</v>
      </c>
      <c r="R388" t="s">
        <v>598</v>
      </c>
      <c r="S388" t="b">
        <f t="shared" si="71"/>
        <v>0</v>
      </c>
    </row>
    <row r="389" spans="1:19" ht="15" customHeight="1">
      <c r="A389" t="str">
        <f t="shared" si="66"/>
        <v>≠60х1500х</v>
      </c>
      <c r="B389" s="252" t="str">
        <f t="shared" si="63"/>
        <v>Д16БАТП</v>
      </c>
      <c r="C389" s="253" t="s">
        <v>5</v>
      </c>
      <c r="D389" s="254">
        <f t="shared" si="64"/>
        <v>60</v>
      </c>
      <c r="E389" s="252" t="str">
        <f t="shared" si="65"/>
        <v>1500×3000</v>
      </c>
      <c r="F389" s="222">
        <f t="shared" si="67"/>
        <v>7</v>
      </c>
      <c r="G389" s="232">
        <v>60</v>
      </c>
      <c r="H389" s="232">
        <v>1500</v>
      </c>
      <c r="I389" s="232">
        <v>3000</v>
      </c>
      <c r="J389">
        <v>12</v>
      </c>
      <c r="K389" s="146" t="s">
        <v>419</v>
      </c>
      <c r="L389" s="255"/>
      <c r="M389" s="255"/>
      <c r="O389" t="b">
        <f t="shared" si="68"/>
        <v>0</v>
      </c>
      <c r="P389" t="s">
        <v>339</v>
      </c>
      <c r="Q389" t="s">
        <v>340</v>
      </c>
      <c r="R389" t="s">
        <v>598</v>
      </c>
      <c r="S389" t="b">
        <f t="shared" si="71"/>
        <v>0</v>
      </c>
    </row>
    <row r="390" spans="1:19" ht="15" customHeight="1">
      <c r="A390" t="str">
        <f t="shared" si="66"/>
        <v>≠60х1500х</v>
      </c>
      <c r="B390" s="252" t="str">
        <f t="shared" si="63"/>
        <v>Д16АТП</v>
      </c>
      <c r="C390" s="253" t="s">
        <v>5</v>
      </c>
      <c r="D390" s="254">
        <f t="shared" si="64"/>
        <v>60</v>
      </c>
      <c r="E390" s="252" t="str">
        <f t="shared" si="65"/>
        <v>1500×3000</v>
      </c>
      <c r="F390" s="222">
        <f t="shared" si="67"/>
        <v>6</v>
      </c>
      <c r="G390" s="232">
        <v>60</v>
      </c>
      <c r="H390" s="232">
        <v>1500</v>
      </c>
      <c r="I390">
        <v>3000</v>
      </c>
      <c r="J390">
        <v>12</v>
      </c>
      <c r="K390" s="146" t="s">
        <v>630</v>
      </c>
      <c r="L390" s="255"/>
      <c r="M390" s="255"/>
      <c r="O390" t="b">
        <f t="shared" si="68"/>
        <v>0</v>
      </c>
      <c r="P390" t="s">
        <v>343</v>
      </c>
      <c r="R390" t="s">
        <v>598</v>
      </c>
      <c r="S390" t="b">
        <f t="shared" si="71"/>
        <v>0</v>
      </c>
    </row>
    <row r="391" spans="1:19" ht="15" customHeight="1">
      <c r="A391" t="str">
        <f t="shared" si="66"/>
        <v>≠65х1200х</v>
      </c>
      <c r="B391" s="252" t="str">
        <f t="shared" si="63"/>
        <v>Д16БАТП</v>
      </c>
      <c r="C391" s="253" t="s">
        <v>5</v>
      </c>
      <c r="D391" s="254">
        <f t="shared" si="64"/>
        <v>65</v>
      </c>
      <c r="E391" s="252" t="str">
        <f t="shared" si="65"/>
        <v>1200×3000</v>
      </c>
      <c r="F391" s="222">
        <f t="shared" si="67"/>
        <v>7</v>
      </c>
      <c r="G391" s="232">
        <v>65</v>
      </c>
      <c r="H391" s="232">
        <v>1200</v>
      </c>
      <c r="I391" s="232">
        <v>3000</v>
      </c>
      <c r="J391">
        <v>12</v>
      </c>
      <c r="K391" s="146" t="s">
        <v>424</v>
      </c>
      <c r="L391" s="255"/>
      <c r="M391" s="255"/>
      <c r="O391" t="b">
        <f t="shared" si="68"/>
        <v>0</v>
      </c>
      <c r="P391" t="s">
        <v>339</v>
      </c>
      <c r="Q391" t="s">
        <v>340</v>
      </c>
      <c r="R391" t="s">
        <v>598</v>
      </c>
      <c r="S391" t="b">
        <f t="shared" si="71"/>
        <v>0</v>
      </c>
    </row>
    <row r="392" spans="1:19" ht="15" customHeight="1">
      <c r="A392" t="str">
        <f t="shared" si="66"/>
        <v>≠65х1500х</v>
      </c>
      <c r="B392" s="252" t="str">
        <f t="shared" si="63"/>
        <v>Д16АТП</v>
      </c>
      <c r="C392" s="253" t="s">
        <v>5</v>
      </c>
      <c r="D392" s="254">
        <f t="shared" si="64"/>
        <v>65</v>
      </c>
      <c r="E392" s="252" t="str">
        <f t="shared" si="65"/>
        <v>1500×3000</v>
      </c>
      <c r="F392" s="222">
        <f t="shared" si="67"/>
        <v>6</v>
      </c>
      <c r="G392" s="232">
        <v>65</v>
      </c>
      <c r="H392" s="232">
        <v>1500</v>
      </c>
      <c r="I392">
        <v>3000</v>
      </c>
      <c r="J392">
        <v>12</v>
      </c>
      <c r="K392" s="146" t="s">
        <v>631</v>
      </c>
      <c r="L392" s="255"/>
      <c r="M392" s="255"/>
      <c r="O392" t="b">
        <f t="shared" si="68"/>
        <v>0</v>
      </c>
      <c r="P392" t="s">
        <v>343</v>
      </c>
      <c r="R392" t="s">
        <v>598</v>
      </c>
      <c r="S392" t="b">
        <f t="shared" si="71"/>
        <v>0</v>
      </c>
    </row>
    <row r="393" spans="1:19" ht="16.5">
      <c r="A393" t="str">
        <f t="shared" si="66"/>
        <v>≠70х1200х</v>
      </c>
      <c r="B393" s="252" t="str">
        <f t="shared" si="63"/>
        <v>Д16Б</v>
      </c>
      <c r="C393" s="253" t="s">
        <v>5</v>
      </c>
      <c r="D393" s="254">
        <f t="shared" si="64"/>
        <v>70</v>
      </c>
      <c r="E393" s="252" t="str">
        <f t="shared" si="65"/>
        <v>1200×3000</v>
      </c>
      <c r="F393" s="222">
        <f t="shared" si="67"/>
        <v>4</v>
      </c>
      <c r="G393" s="232">
        <v>70</v>
      </c>
      <c r="H393" s="232">
        <v>1200</v>
      </c>
      <c r="I393" s="232">
        <v>3000</v>
      </c>
      <c r="J393">
        <v>12</v>
      </c>
      <c r="K393" s="146" t="s">
        <v>428</v>
      </c>
      <c r="L393" s="255"/>
      <c r="M393" s="255"/>
      <c r="O393" t="b">
        <f t="shared" si="68"/>
        <v>0</v>
      </c>
      <c r="P393" s="225" t="s">
        <v>597</v>
      </c>
      <c r="Q393" t="s">
        <v>355</v>
      </c>
      <c r="R393" t="s">
        <v>598</v>
      </c>
      <c r="S393" t="b">
        <f t="shared" si="71"/>
        <v>0</v>
      </c>
    </row>
    <row r="394" spans="1:19" ht="15" customHeight="1">
      <c r="A394" t="str">
        <f t="shared" si="66"/>
        <v>≠70х1500х</v>
      </c>
      <c r="B394" s="252" t="str">
        <f t="shared" si="63"/>
        <v>Д16БАТП</v>
      </c>
      <c r="C394" s="253" t="s">
        <v>5</v>
      </c>
      <c r="D394" s="254">
        <f t="shared" si="64"/>
        <v>70</v>
      </c>
      <c r="E394" s="252" t="str">
        <f t="shared" si="65"/>
        <v>1500×3000</v>
      </c>
      <c r="F394" s="222">
        <f t="shared" si="67"/>
        <v>7</v>
      </c>
      <c r="G394" s="232">
        <v>70</v>
      </c>
      <c r="H394" s="232">
        <v>1500</v>
      </c>
      <c r="I394">
        <v>3000</v>
      </c>
      <c r="J394">
        <v>12</v>
      </c>
      <c r="K394" s="146" t="s">
        <v>632</v>
      </c>
      <c r="L394" s="255"/>
      <c r="M394" s="255"/>
      <c r="O394" t="b">
        <f t="shared" si="68"/>
        <v>0</v>
      </c>
      <c r="P394" t="s">
        <v>339</v>
      </c>
      <c r="Q394" t="s">
        <v>340</v>
      </c>
      <c r="R394" t="s">
        <v>598</v>
      </c>
      <c r="S394" t="b">
        <f t="shared" si="71"/>
        <v>1</v>
      </c>
    </row>
    <row r="395" spans="1:19" ht="15" customHeight="1">
      <c r="A395" t="str">
        <f t="shared" si="66"/>
        <v>≠70х1500х</v>
      </c>
      <c r="B395" s="252" t="str">
        <f t="shared" si="63"/>
        <v>Д16АТП</v>
      </c>
      <c r="C395" s="253" t="s">
        <v>5</v>
      </c>
      <c r="D395" s="254">
        <f t="shared" si="64"/>
        <v>70</v>
      </c>
      <c r="E395" s="252" t="str">
        <f t="shared" si="65"/>
        <v>1500×3000</v>
      </c>
      <c r="F395" s="222">
        <f t="shared" si="67"/>
        <v>6</v>
      </c>
      <c r="G395" s="232">
        <v>70</v>
      </c>
      <c r="H395">
        <v>1500</v>
      </c>
      <c r="I395">
        <v>3000</v>
      </c>
      <c r="J395">
        <v>12</v>
      </c>
      <c r="K395" s="146" t="s">
        <v>633</v>
      </c>
      <c r="L395" s="255"/>
      <c r="M395" s="255"/>
      <c r="O395" t="b">
        <f t="shared" si="68"/>
        <v>1</v>
      </c>
      <c r="P395" t="s">
        <v>343</v>
      </c>
      <c r="R395" t="s">
        <v>598</v>
      </c>
      <c r="S395" t="b">
        <f t="shared" si="71"/>
        <v>1</v>
      </c>
    </row>
    <row r="396" spans="1:19" ht="15" customHeight="1">
      <c r="A396" t="str">
        <f t="shared" si="66"/>
        <v>≠70х1500х</v>
      </c>
      <c r="B396" s="252" t="str">
        <f t="shared" si="63"/>
        <v>Д16АТП</v>
      </c>
      <c r="C396" s="253" t="s">
        <v>5</v>
      </c>
      <c r="D396" s="254">
        <f t="shared" si="64"/>
        <v>70</v>
      </c>
      <c r="E396" s="252" t="str">
        <f t="shared" si="65"/>
        <v>1500×3200</v>
      </c>
      <c r="F396" s="222">
        <f t="shared" si="67"/>
        <v>6</v>
      </c>
      <c r="G396" s="232">
        <v>70</v>
      </c>
      <c r="H396">
        <v>1500</v>
      </c>
      <c r="I396" s="232">
        <v>3200</v>
      </c>
      <c r="J396">
        <v>12</v>
      </c>
      <c r="K396" s="146" t="s">
        <v>634</v>
      </c>
      <c r="L396" s="255"/>
      <c r="M396" s="255"/>
      <c r="O396" t="b">
        <f t="shared" si="68"/>
        <v>1</v>
      </c>
      <c r="P396" t="s">
        <v>343</v>
      </c>
      <c r="R396" t="s">
        <v>598</v>
      </c>
      <c r="S396" t="b">
        <f t="shared" si="71"/>
        <v>0</v>
      </c>
    </row>
    <row r="397" spans="1:19" ht="15" customHeight="1">
      <c r="A397" t="str">
        <f t="shared" si="66"/>
        <v>≠71х1500х</v>
      </c>
      <c r="B397" s="252" t="str">
        <f t="shared" si="63"/>
        <v>Д16АТП</v>
      </c>
      <c r="C397" s="253" t="s">
        <v>5</v>
      </c>
      <c r="D397" s="254">
        <f t="shared" si="64"/>
        <v>71</v>
      </c>
      <c r="E397" s="252" t="str">
        <f t="shared" si="65"/>
        <v>1500×3000</v>
      </c>
      <c r="F397" s="222">
        <f t="shared" si="67"/>
        <v>6</v>
      </c>
      <c r="G397" s="232">
        <v>71</v>
      </c>
      <c r="H397" s="232">
        <v>1500</v>
      </c>
      <c r="I397">
        <v>3000</v>
      </c>
      <c r="J397">
        <v>12</v>
      </c>
      <c r="K397" s="146" t="s">
        <v>635</v>
      </c>
      <c r="L397" s="255"/>
      <c r="M397" s="255"/>
      <c r="O397" t="b">
        <f t="shared" si="68"/>
        <v>0</v>
      </c>
      <c r="P397" t="s">
        <v>343</v>
      </c>
      <c r="R397" t="s">
        <v>598</v>
      </c>
      <c r="S397" t="b">
        <f t="shared" si="71"/>
        <v>1</v>
      </c>
    </row>
    <row r="398" spans="1:19" ht="16.5">
      <c r="A398" t="str">
        <f t="shared" si="66"/>
        <v>≠75х1200х</v>
      </c>
      <c r="B398" s="252" t="str">
        <f t="shared" si="63"/>
        <v>Д16</v>
      </c>
      <c r="C398" s="253" t="s">
        <v>5</v>
      </c>
      <c r="D398" s="254">
        <f t="shared" si="64"/>
        <v>75</v>
      </c>
      <c r="E398" s="252" t="str">
        <f t="shared" si="65"/>
        <v>1200×3000</v>
      </c>
      <c r="F398" s="222">
        <f t="shared" si="67"/>
        <v>3</v>
      </c>
      <c r="G398" s="232">
        <v>75</v>
      </c>
      <c r="H398" s="232">
        <v>1200</v>
      </c>
      <c r="I398" s="232">
        <v>3000</v>
      </c>
      <c r="J398">
        <v>12</v>
      </c>
      <c r="K398" s="146" t="s">
        <v>430</v>
      </c>
      <c r="L398" s="255"/>
      <c r="M398" s="255"/>
      <c r="O398" t="b">
        <f t="shared" si="68"/>
        <v>1</v>
      </c>
      <c r="P398" t="s">
        <v>609</v>
      </c>
      <c r="R398" t="s">
        <v>598</v>
      </c>
      <c r="S398" t="b">
        <f t="shared" si="71"/>
        <v>0</v>
      </c>
    </row>
    <row r="399" spans="1:19" ht="16.5">
      <c r="A399" t="str">
        <f t="shared" si="66"/>
        <v>≠80х1200х</v>
      </c>
      <c r="B399" s="252" t="str">
        <f t="shared" ref="B399:B430" si="72">CONCATENATE(R399,Q399,P399)</f>
        <v>Д16</v>
      </c>
      <c r="C399" s="253" t="s">
        <v>5</v>
      </c>
      <c r="D399" s="254">
        <f t="shared" ref="D399:D430" si="73">G399</f>
        <v>80</v>
      </c>
      <c r="E399" s="252" t="str">
        <f t="shared" ref="E399:E430" si="74">CONCATENATE(H399,"×",I399)</f>
        <v>1200×2400</v>
      </c>
      <c r="F399" s="222">
        <f t="shared" si="67"/>
        <v>3</v>
      </c>
      <c r="G399" s="232">
        <v>80</v>
      </c>
      <c r="H399">
        <v>1200</v>
      </c>
      <c r="I399" s="232">
        <v>2400</v>
      </c>
      <c r="J399">
        <v>12</v>
      </c>
      <c r="K399" s="146" t="s">
        <v>636</v>
      </c>
      <c r="L399" s="255"/>
      <c r="M399" s="255"/>
      <c r="O399" t="b">
        <f t="shared" si="68"/>
        <v>0</v>
      </c>
      <c r="P399" t="s">
        <v>609</v>
      </c>
      <c r="R399" t="s">
        <v>598</v>
      </c>
      <c r="S399" t="b">
        <f t="shared" si="71"/>
        <v>0</v>
      </c>
    </row>
    <row r="400" spans="1:19" ht="16.5">
      <c r="A400" t="str">
        <f t="shared" ref="A400:A431" si="75">CONCATENATE("≠",G400,"х",H400,"х")</f>
        <v>≠80х1200х</v>
      </c>
      <c r="B400" s="252" t="str">
        <f t="shared" si="72"/>
        <v>Д16Б</v>
      </c>
      <c r="C400" s="253" t="s">
        <v>5</v>
      </c>
      <c r="D400" s="254">
        <f t="shared" si="73"/>
        <v>80</v>
      </c>
      <c r="E400" s="252" t="str">
        <f t="shared" si="74"/>
        <v>1200×3000</v>
      </c>
      <c r="F400" s="222">
        <f t="shared" ref="F400:F431" si="76">LEN(B400)</f>
        <v>4</v>
      </c>
      <c r="G400" s="232">
        <v>80</v>
      </c>
      <c r="H400" s="232">
        <v>1200</v>
      </c>
      <c r="I400" s="232">
        <v>3000</v>
      </c>
      <c r="J400">
        <v>12</v>
      </c>
      <c r="K400" s="146" t="s">
        <v>437</v>
      </c>
      <c r="L400" s="255"/>
      <c r="M400" s="255"/>
      <c r="O400" t="b">
        <f t="shared" ref="O400:O431" si="77">EXACT(B400,B401)</f>
        <v>0</v>
      </c>
      <c r="P400" s="225" t="s">
        <v>597</v>
      </c>
      <c r="Q400" t="s">
        <v>355</v>
      </c>
      <c r="R400" t="s">
        <v>598</v>
      </c>
      <c r="S400" t="e">
        <f>#REF!</f>
        <v>#REF!</v>
      </c>
    </row>
    <row r="401" spans="1:19" ht="16.5">
      <c r="A401" t="str">
        <f t="shared" si="75"/>
        <v>≠80х1500х</v>
      </c>
      <c r="B401" s="252" t="str">
        <f t="shared" si="72"/>
        <v>Д16АТП</v>
      </c>
      <c r="C401" s="253" t="s">
        <v>5</v>
      </c>
      <c r="D401" s="254">
        <f t="shared" si="73"/>
        <v>80</v>
      </c>
      <c r="E401" s="252" t="str">
        <f t="shared" si="74"/>
        <v>1500×3000</v>
      </c>
      <c r="F401" s="222">
        <f t="shared" si="76"/>
        <v>6</v>
      </c>
      <c r="G401" s="232">
        <v>80</v>
      </c>
      <c r="H401">
        <v>1500</v>
      </c>
      <c r="I401">
        <v>3000</v>
      </c>
      <c r="J401">
        <v>12</v>
      </c>
      <c r="K401" s="146" t="s">
        <v>637</v>
      </c>
      <c r="L401" s="255"/>
      <c r="M401" s="255"/>
      <c r="O401" t="b">
        <f t="shared" si="77"/>
        <v>0</v>
      </c>
      <c r="P401" t="s">
        <v>343</v>
      </c>
      <c r="R401" t="s">
        <v>598</v>
      </c>
      <c r="S401" t="b">
        <f t="shared" ref="S401:S407" si="78">O402</f>
        <v>0</v>
      </c>
    </row>
    <row r="402" spans="1:19" ht="16.5">
      <c r="A402" t="str">
        <f t="shared" si="75"/>
        <v>≠85х1200х</v>
      </c>
      <c r="B402" s="252" t="str">
        <f t="shared" si="72"/>
        <v>Д16</v>
      </c>
      <c r="C402" s="253" t="s">
        <v>5</v>
      </c>
      <c r="D402" s="254">
        <f t="shared" si="73"/>
        <v>85</v>
      </c>
      <c r="E402" s="252" t="str">
        <f t="shared" si="74"/>
        <v>1200×3000</v>
      </c>
      <c r="F402" s="222">
        <f t="shared" si="76"/>
        <v>3</v>
      </c>
      <c r="G402" s="232">
        <v>85</v>
      </c>
      <c r="H402" s="232">
        <v>1200</v>
      </c>
      <c r="I402" s="232">
        <v>3000</v>
      </c>
      <c r="J402">
        <v>12</v>
      </c>
      <c r="K402" s="146" t="s">
        <v>441</v>
      </c>
      <c r="L402" s="255"/>
      <c r="M402" s="255"/>
      <c r="O402" t="b">
        <f t="shared" si="77"/>
        <v>0</v>
      </c>
      <c r="P402" t="s">
        <v>609</v>
      </c>
      <c r="R402" t="s">
        <v>598</v>
      </c>
      <c r="S402" t="b">
        <f t="shared" si="78"/>
        <v>0</v>
      </c>
    </row>
    <row r="403" spans="1:19" ht="16.5">
      <c r="A403" t="str">
        <f t="shared" si="75"/>
        <v>≠90х1800х</v>
      </c>
      <c r="B403" s="252" t="str">
        <f t="shared" si="72"/>
        <v>Д16АТП</v>
      </c>
      <c r="C403" s="253" t="s">
        <v>5</v>
      </c>
      <c r="D403" s="254">
        <f t="shared" si="73"/>
        <v>90</v>
      </c>
      <c r="E403" s="252" t="str">
        <f t="shared" si="74"/>
        <v>1800×2800</v>
      </c>
      <c r="F403" s="222">
        <f t="shared" si="76"/>
        <v>6</v>
      </c>
      <c r="G403" s="232">
        <v>90</v>
      </c>
      <c r="H403" s="232">
        <v>1800</v>
      </c>
      <c r="I403" s="232">
        <v>2800</v>
      </c>
      <c r="J403">
        <v>12</v>
      </c>
      <c r="K403" s="146" t="s">
        <v>638</v>
      </c>
      <c r="L403" s="255"/>
      <c r="M403" s="255"/>
      <c r="O403" t="b">
        <f t="shared" si="77"/>
        <v>0</v>
      </c>
      <c r="P403" t="s">
        <v>343</v>
      </c>
      <c r="R403" t="s">
        <v>598</v>
      </c>
      <c r="S403" t="b">
        <f t="shared" si="78"/>
        <v>0</v>
      </c>
    </row>
    <row r="404" spans="1:19" ht="16.5">
      <c r="A404" t="str">
        <f t="shared" si="75"/>
        <v>≠90х1200х</v>
      </c>
      <c r="B404" s="252" t="str">
        <f t="shared" si="72"/>
        <v>Д16</v>
      </c>
      <c r="C404" s="253" t="s">
        <v>5</v>
      </c>
      <c r="D404" s="254">
        <f t="shared" si="73"/>
        <v>90</v>
      </c>
      <c r="E404" s="252" t="str">
        <f t="shared" si="74"/>
        <v>1200×3000</v>
      </c>
      <c r="F404" s="222">
        <f t="shared" si="76"/>
        <v>3</v>
      </c>
      <c r="G404" s="232">
        <v>90</v>
      </c>
      <c r="H404" s="232">
        <v>1200</v>
      </c>
      <c r="I404" s="232">
        <v>3000</v>
      </c>
      <c r="J404">
        <v>12</v>
      </c>
      <c r="K404" s="146" t="s">
        <v>445</v>
      </c>
      <c r="L404" s="255"/>
      <c r="M404" s="255"/>
      <c r="O404" t="b">
        <f t="shared" si="77"/>
        <v>0</v>
      </c>
      <c r="P404" t="s">
        <v>609</v>
      </c>
      <c r="R404" t="s">
        <v>598</v>
      </c>
      <c r="S404" t="b">
        <f t="shared" si="78"/>
        <v>0</v>
      </c>
    </row>
    <row r="405" spans="1:19" ht="15" customHeight="1">
      <c r="A405" t="str">
        <f t="shared" si="75"/>
        <v>≠90х1800х</v>
      </c>
      <c r="B405" s="252" t="str">
        <f t="shared" si="72"/>
        <v>Д16БАТП</v>
      </c>
      <c r="C405" s="253" t="s">
        <v>5</v>
      </c>
      <c r="D405" s="254">
        <f t="shared" si="73"/>
        <v>90</v>
      </c>
      <c r="E405" s="252" t="str">
        <f t="shared" si="74"/>
        <v>1800×4500</v>
      </c>
      <c r="F405" s="222">
        <f t="shared" si="76"/>
        <v>7</v>
      </c>
      <c r="G405" s="232">
        <v>90</v>
      </c>
      <c r="H405" s="232">
        <v>1800</v>
      </c>
      <c r="I405">
        <v>4500</v>
      </c>
      <c r="J405">
        <v>12</v>
      </c>
      <c r="K405" s="146" t="s">
        <v>639</v>
      </c>
      <c r="L405" s="255"/>
      <c r="M405" s="255"/>
      <c r="O405" t="b">
        <f t="shared" si="77"/>
        <v>0</v>
      </c>
      <c r="P405" t="s">
        <v>339</v>
      </c>
      <c r="Q405" t="s">
        <v>340</v>
      </c>
      <c r="R405" t="s">
        <v>598</v>
      </c>
      <c r="S405" t="b">
        <f t="shared" si="78"/>
        <v>0</v>
      </c>
    </row>
    <row r="406" spans="1:19" ht="15" customHeight="1">
      <c r="A406" t="str">
        <f t="shared" si="75"/>
        <v>≠95х1500х</v>
      </c>
      <c r="B406" s="252" t="str">
        <f t="shared" si="72"/>
        <v>Д16АТП</v>
      </c>
      <c r="C406" s="253" t="s">
        <v>5</v>
      </c>
      <c r="D406" s="254">
        <f t="shared" si="73"/>
        <v>95</v>
      </c>
      <c r="E406" s="252" t="str">
        <f t="shared" si="74"/>
        <v>1500×3000</v>
      </c>
      <c r="F406" s="222">
        <f t="shared" si="76"/>
        <v>6</v>
      </c>
      <c r="G406" s="232">
        <v>95</v>
      </c>
      <c r="H406">
        <v>1500</v>
      </c>
      <c r="I406">
        <v>3000</v>
      </c>
      <c r="J406">
        <v>12</v>
      </c>
      <c r="K406" s="146" t="s">
        <v>640</v>
      </c>
      <c r="L406" s="255"/>
      <c r="M406" s="255"/>
      <c r="O406" t="b">
        <f t="shared" si="77"/>
        <v>0</v>
      </c>
      <c r="P406" t="s">
        <v>343</v>
      </c>
      <c r="R406" t="s">
        <v>598</v>
      </c>
      <c r="S406" t="b">
        <f t="shared" si="78"/>
        <v>0</v>
      </c>
    </row>
    <row r="407" spans="1:19" ht="15" customHeight="1">
      <c r="A407" t="str">
        <f t="shared" si="75"/>
        <v>≠100х1200х</v>
      </c>
      <c r="B407" s="252" t="str">
        <f t="shared" si="72"/>
        <v>Д16</v>
      </c>
      <c r="C407" s="253" t="s">
        <v>5</v>
      </c>
      <c r="D407" s="254">
        <f t="shared" si="73"/>
        <v>100</v>
      </c>
      <c r="E407" s="252" t="str">
        <f t="shared" si="74"/>
        <v>1200×3000</v>
      </c>
      <c r="F407" s="222">
        <f t="shared" si="76"/>
        <v>3</v>
      </c>
      <c r="G407" s="232">
        <v>100</v>
      </c>
      <c r="H407" s="232">
        <v>1200</v>
      </c>
      <c r="I407" s="232">
        <v>3000</v>
      </c>
      <c r="J407">
        <v>13</v>
      </c>
      <c r="K407" s="146" t="s">
        <v>449</v>
      </c>
      <c r="L407" s="255"/>
      <c r="M407" s="255"/>
      <c r="O407" t="b">
        <f t="shared" si="77"/>
        <v>0</v>
      </c>
      <c r="P407" t="s">
        <v>381</v>
      </c>
      <c r="R407" t="s">
        <v>598</v>
      </c>
      <c r="S407" t="b">
        <f t="shared" si="78"/>
        <v>0</v>
      </c>
    </row>
    <row r="408" spans="1:19" ht="15" customHeight="1">
      <c r="A408" t="str">
        <f t="shared" si="75"/>
        <v>≠100х1200х</v>
      </c>
      <c r="B408" s="252" t="str">
        <f t="shared" si="72"/>
        <v>Д16БАТП</v>
      </c>
      <c r="C408" s="253" t="s">
        <v>5</v>
      </c>
      <c r="D408" s="254">
        <f t="shared" si="73"/>
        <v>100</v>
      </c>
      <c r="E408" s="252" t="str">
        <f t="shared" si="74"/>
        <v>1200×3000</v>
      </c>
      <c r="F408" s="222">
        <f t="shared" si="76"/>
        <v>7</v>
      </c>
      <c r="G408" s="232">
        <v>100</v>
      </c>
      <c r="H408" s="232">
        <v>1200</v>
      </c>
      <c r="I408">
        <v>3000</v>
      </c>
      <c r="J408">
        <v>13</v>
      </c>
      <c r="K408" s="146" t="s">
        <v>641</v>
      </c>
      <c r="L408" s="255"/>
      <c r="M408" s="255"/>
      <c r="O408" t="b">
        <f t="shared" si="77"/>
        <v>0</v>
      </c>
      <c r="P408" t="s">
        <v>339</v>
      </c>
      <c r="Q408" t="s">
        <v>340</v>
      </c>
      <c r="R408" t="s">
        <v>598</v>
      </c>
      <c r="S408" t="e">
        <f>#REF!</f>
        <v>#REF!</v>
      </c>
    </row>
    <row r="409" spans="1:19" ht="15" customHeight="1">
      <c r="A409" t="str">
        <f t="shared" si="75"/>
        <v>≠100х1200х</v>
      </c>
      <c r="B409" s="252" t="str">
        <f t="shared" si="72"/>
        <v>Д16АТП</v>
      </c>
      <c r="C409" s="253" t="s">
        <v>5</v>
      </c>
      <c r="D409" s="254">
        <f t="shared" si="73"/>
        <v>100</v>
      </c>
      <c r="E409" s="252" t="str">
        <f t="shared" si="74"/>
        <v>1200×3000</v>
      </c>
      <c r="F409" s="222">
        <f t="shared" si="76"/>
        <v>6</v>
      </c>
      <c r="G409" s="232">
        <v>100</v>
      </c>
      <c r="H409">
        <v>1200</v>
      </c>
      <c r="I409">
        <v>3000</v>
      </c>
      <c r="J409">
        <v>13</v>
      </c>
      <c r="K409" s="146" t="s">
        <v>642</v>
      </c>
      <c r="L409" s="255"/>
      <c r="M409" s="255"/>
      <c r="O409" t="b">
        <f t="shared" si="77"/>
        <v>0</v>
      </c>
      <c r="P409" t="s">
        <v>343</v>
      </c>
      <c r="R409" t="s">
        <v>598</v>
      </c>
      <c r="S409" t="b">
        <f>O410</f>
        <v>0</v>
      </c>
    </row>
    <row r="410" spans="1:19" ht="15" customHeight="1">
      <c r="A410" t="str">
        <f t="shared" si="75"/>
        <v>≠100х1500х</v>
      </c>
      <c r="B410" s="252" t="str">
        <f t="shared" si="72"/>
        <v>Д16БАТП</v>
      </c>
      <c r="C410" s="253" t="s">
        <v>5</v>
      </c>
      <c r="D410" s="254">
        <f t="shared" si="73"/>
        <v>100</v>
      </c>
      <c r="E410" s="252" t="str">
        <f t="shared" si="74"/>
        <v>1500×3000</v>
      </c>
      <c r="F410" s="222">
        <f t="shared" si="76"/>
        <v>7</v>
      </c>
      <c r="G410" s="232">
        <v>100</v>
      </c>
      <c r="H410" s="232">
        <v>1500</v>
      </c>
      <c r="I410">
        <v>3000</v>
      </c>
      <c r="J410">
        <v>13</v>
      </c>
      <c r="K410" s="146" t="s">
        <v>643</v>
      </c>
      <c r="L410" s="255"/>
      <c r="M410" s="255"/>
      <c r="O410" t="b">
        <f t="shared" si="77"/>
        <v>0</v>
      </c>
      <c r="P410" t="s">
        <v>339</v>
      </c>
      <c r="Q410" t="s">
        <v>340</v>
      </c>
      <c r="R410" t="s">
        <v>598</v>
      </c>
      <c r="S410" t="b">
        <f>O411</f>
        <v>1</v>
      </c>
    </row>
    <row r="411" spans="1:19" ht="15" customHeight="1">
      <c r="A411" t="str">
        <f t="shared" si="75"/>
        <v>≠100х1500х</v>
      </c>
      <c r="B411" s="252" t="str">
        <f t="shared" si="72"/>
        <v>Д16АТП</v>
      </c>
      <c r="C411" s="253" t="s">
        <v>5</v>
      </c>
      <c r="D411" s="254">
        <f t="shared" si="73"/>
        <v>100</v>
      </c>
      <c r="E411" s="252" t="str">
        <f t="shared" si="74"/>
        <v>1500×3000</v>
      </c>
      <c r="F411" s="222">
        <f t="shared" si="76"/>
        <v>6</v>
      </c>
      <c r="G411" s="232">
        <v>100</v>
      </c>
      <c r="H411" s="232">
        <v>1500</v>
      </c>
      <c r="I411">
        <v>3000</v>
      </c>
      <c r="J411">
        <v>13</v>
      </c>
      <c r="K411" s="146" t="s">
        <v>643</v>
      </c>
      <c r="L411" s="255"/>
      <c r="M411" s="255"/>
      <c r="O411" t="b">
        <f t="shared" si="77"/>
        <v>1</v>
      </c>
      <c r="P411" t="s">
        <v>343</v>
      </c>
      <c r="R411" t="s">
        <v>598</v>
      </c>
      <c r="S411" t="b">
        <f>O412</f>
        <v>1</v>
      </c>
    </row>
    <row r="412" spans="1:19" ht="15" customHeight="1">
      <c r="A412" t="str">
        <f t="shared" si="75"/>
        <v>≠110х1200х</v>
      </c>
      <c r="B412" s="252" t="str">
        <f t="shared" si="72"/>
        <v>Д16АТП</v>
      </c>
      <c r="C412" s="253" t="s">
        <v>5</v>
      </c>
      <c r="D412" s="254">
        <f t="shared" si="73"/>
        <v>110</v>
      </c>
      <c r="E412" s="252" t="str">
        <f t="shared" si="74"/>
        <v>1200×3000</v>
      </c>
      <c r="F412" s="222">
        <f t="shared" si="76"/>
        <v>6</v>
      </c>
      <c r="G412" s="232">
        <v>110</v>
      </c>
      <c r="H412">
        <v>1200</v>
      </c>
      <c r="I412">
        <v>3000</v>
      </c>
      <c r="J412">
        <v>13</v>
      </c>
      <c r="K412" s="146" t="s">
        <v>644</v>
      </c>
      <c r="L412" s="255"/>
      <c r="M412" s="255"/>
      <c r="O412" t="b">
        <f t="shared" si="77"/>
        <v>1</v>
      </c>
      <c r="P412" t="s">
        <v>343</v>
      </c>
      <c r="R412" t="s">
        <v>598</v>
      </c>
      <c r="S412" t="e">
        <f>#REF!</f>
        <v>#REF!</v>
      </c>
    </row>
    <row r="413" spans="1:19" ht="15" customHeight="1">
      <c r="A413" t="str">
        <f t="shared" si="75"/>
        <v>≠110х1500х</v>
      </c>
      <c r="B413" s="252" t="str">
        <f t="shared" si="72"/>
        <v>Д16АТП</v>
      </c>
      <c r="C413" s="253" t="s">
        <v>5</v>
      </c>
      <c r="D413" s="254">
        <f t="shared" si="73"/>
        <v>110</v>
      </c>
      <c r="E413" s="252" t="str">
        <f t="shared" si="74"/>
        <v>1500×3000</v>
      </c>
      <c r="F413" s="222">
        <f t="shared" si="76"/>
        <v>6</v>
      </c>
      <c r="G413" s="232">
        <v>110</v>
      </c>
      <c r="H413" s="232">
        <v>1500</v>
      </c>
      <c r="I413">
        <v>3000</v>
      </c>
      <c r="J413">
        <v>13</v>
      </c>
      <c r="K413" s="146" t="s">
        <v>645</v>
      </c>
      <c r="L413" s="255"/>
      <c r="M413" s="255"/>
      <c r="O413" t="b">
        <f t="shared" si="77"/>
        <v>0</v>
      </c>
      <c r="P413" t="s">
        <v>343</v>
      </c>
      <c r="R413" t="s">
        <v>598</v>
      </c>
      <c r="S413" t="b">
        <f t="shared" ref="S413:S418" si="79">O414</f>
        <v>0</v>
      </c>
    </row>
    <row r="414" spans="1:19" ht="15" customHeight="1">
      <c r="A414" t="str">
        <f t="shared" si="75"/>
        <v>≠115х1600х</v>
      </c>
      <c r="B414" s="252" t="str">
        <f t="shared" si="72"/>
        <v>Д16</v>
      </c>
      <c r="C414" s="253" t="s">
        <v>5</v>
      </c>
      <c r="D414" s="254">
        <f t="shared" si="73"/>
        <v>115</v>
      </c>
      <c r="E414" s="252" t="str">
        <f t="shared" si="74"/>
        <v>1600×2200</v>
      </c>
      <c r="F414" s="222">
        <f t="shared" si="76"/>
        <v>3</v>
      </c>
      <c r="G414" s="232">
        <v>115</v>
      </c>
      <c r="H414" s="232">
        <v>1600</v>
      </c>
      <c r="I414" s="232">
        <v>2200</v>
      </c>
      <c r="J414">
        <v>13</v>
      </c>
      <c r="K414" s="146" t="s">
        <v>646</v>
      </c>
      <c r="L414" s="255"/>
      <c r="M414" s="255"/>
      <c r="O414" t="b">
        <f t="shared" si="77"/>
        <v>0</v>
      </c>
      <c r="P414" t="s">
        <v>381</v>
      </c>
      <c r="R414" t="s">
        <v>598</v>
      </c>
      <c r="S414" t="b">
        <f t="shared" si="79"/>
        <v>0</v>
      </c>
    </row>
    <row r="415" spans="1:19" ht="15" customHeight="1">
      <c r="A415" t="str">
        <f t="shared" si="75"/>
        <v>≠120х1200х</v>
      </c>
      <c r="B415" s="252" t="str">
        <f t="shared" si="72"/>
        <v>Д16БАТП</v>
      </c>
      <c r="C415" s="253" t="s">
        <v>5</v>
      </c>
      <c r="D415" s="254">
        <f t="shared" si="73"/>
        <v>120</v>
      </c>
      <c r="E415" s="252" t="str">
        <f t="shared" si="74"/>
        <v>1200×3000</v>
      </c>
      <c r="F415" s="222">
        <f t="shared" si="76"/>
        <v>7</v>
      </c>
      <c r="G415" s="232">
        <v>120</v>
      </c>
      <c r="H415" s="232">
        <v>1200</v>
      </c>
      <c r="I415">
        <v>3000</v>
      </c>
      <c r="J415">
        <v>13</v>
      </c>
      <c r="K415" s="146" t="s">
        <v>647</v>
      </c>
      <c r="L415" s="255"/>
      <c r="M415" s="255"/>
      <c r="O415" t="b">
        <f t="shared" si="77"/>
        <v>0</v>
      </c>
      <c r="P415" t="s">
        <v>339</v>
      </c>
      <c r="Q415" t="s">
        <v>340</v>
      </c>
      <c r="R415" t="s">
        <v>598</v>
      </c>
      <c r="S415" t="b">
        <f t="shared" si="79"/>
        <v>0</v>
      </c>
    </row>
    <row r="416" spans="1:19" ht="15" customHeight="1">
      <c r="A416" t="str">
        <f t="shared" si="75"/>
        <v>≠120х1500х</v>
      </c>
      <c r="B416" s="252" t="str">
        <f t="shared" si="72"/>
        <v>Д16АТП</v>
      </c>
      <c r="C416" s="253" t="s">
        <v>5</v>
      </c>
      <c r="D416" s="254">
        <f t="shared" si="73"/>
        <v>120</v>
      </c>
      <c r="E416" s="252" t="str">
        <f t="shared" si="74"/>
        <v>1500×3000</v>
      </c>
      <c r="F416" s="222">
        <f t="shared" si="76"/>
        <v>6</v>
      </c>
      <c r="G416" s="232">
        <v>120</v>
      </c>
      <c r="H416" s="232">
        <v>1500</v>
      </c>
      <c r="I416">
        <v>3000</v>
      </c>
      <c r="J416">
        <v>13</v>
      </c>
      <c r="K416" s="146" t="s">
        <v>648</v>
      </c>
      <c r="L416" s="255"/>
      <c r="M416" s="255"/>
      <c r="O416" t="b">
        <f t="shared" si="77"/>
        <v>0</v>
      </c>
      <c r="P416" t="s">
        <v>343</v>
      </c>
      <c r="R416" t="s">
        <v>598</v>
      </c>
      <c r="S416" t="b">
        <f t="shared" si="79"/>
        <v>0</v>
      </c>
    </row>
    <row r="417" spans="1:19" ht="15" customHeight="1">
      <c r="A417" t="str">
        <f t="shared" si="75"/>
        <v>≠120х1800х</v>
      </c>
      <c r="B417" s="252" t="str">
        <f t="shared" si="72"/>
        <v>Д16</v>
      </c>
      <c r="C417" s="253" t="s">
        <v>5</v>
      </c>
      <c r="D417" s="254">
        <f t="shared" si="73"/>
        <v>120</v>
      </c>
      <c r="E417" s="252" t="str">
        <f t="shared" si="74"/>
        <v>1800×3200</v>
      </c>
      <c r="F417" s="222">
        <f t="shared" si="76"/>
        <v>3</v>
      </c>
      <c r="G417" s="232">
        <v>120</v>
      </c>
      <c r="H417" s="232">
        <v>1800</v>
      </c>
      <c r="I417" s="232">
        <v>3200</v>
      </c>
      <c r="J417">
        <v>13</v>
      </c>
      <c r="K417" s="146" t="s">
        <v>649</v>
      </c>
      <c r="L417" s="255"/>
      <c r="M417" s="255"/>
      <c r="O417" t="b">
        <f t="shared" si="77"/>
        <v>0</v>
      </c>
      <c r="P417" t="s">
        <v>381</v>
      </c>
      <c r="R417" t="s">
        <v>598</v>
      </c>
      <c r="S417" t="b">
        <f t="shared" si="79"/>
        <v>1</v>
      </c>
    </row>
    <row r="418" spans="1:19" ht="15" customHeight="1">
      <c r="A418" t="str">
        <f t="shared" si="75"/>
        <v>≠120х1500х</v>
      </c>
      <c r="B418" s="252" t="str">
        <f t="shared" si="72"/>
        <v>Д16АТП</v>
      </c>
      <c r="C418" s="253" t="s">
        <v>5</v>
      </c>
      <c r="D418" s="254">
        <f t="shared" si="73"/>
        <v>120</v>
      </c>
      <c r="E418" s="252" t="str">
        <f t="shared" si="74"/>
        <v>1500×4000</v>
      </c>
      <c r="F418" s="222">
        <f t="shared" si="76"/>
        <v>6</v>
      </c>
      <c r="G418" s="232">
        <v>120</v>
      </c>
      <c r="H418" s="232">
        <v>1500</v>
      </c>
      <c r="I418" s="232">
        <v>4000</v>
      </c>
      <c r="J418">
        <v>13</v>
      </c>
      <c r="K418" s="146" t="s">
        <v>650</v>
      </c>
      <c r="L418" s="255"/>
      <c r="M418" s="255"/>
      <c r="O418" t="b">
        <f t="shared" si="77"/>
        <v>1</v>
      </c>
      <c r="P418" t="s">
        <v>343</v>
      </c>
      <c r="R418" t="s">
        <v>598</v>
      </c>
      <c r="S418" t="b">
        <f t="shared" si="79"/>
        <v>1</v>
      </c>
    </row>
    <row r="419" spans="1:19" ht="15" customHeight="1">
      <c r="A419" t="str">
        <f t="shared" si="75"/>
        <v>≠130х1500х</v>
      </c>
      <c r="B419" s="252" t="str">
        <f t="shared" si="72"/>
        <v>Д16АТП</v>
      </c>
      <c r="C419" s="253" t="s">
        <v>5</v>
      </c>
      <c r="D419" s="254">
        <f t="shared" si="73"/>
        <v>130</v>
      </c>
      <c r="E419" s="252" t="str">
        <f t="shared" si="74"/>
        <v>1500×3000</v>
      </c>
      <c r="F419" s="222">
        <f t="shared" si="76"/>
        <v>6</v>
      </c>
      <c r="G419" s="232">
        <v>130</v>
      </c>
      <c r="H419" s="232">
        <v>1500</v>
      </c>
      <c r="I419">
        <v>3000</v>
      </c>
      <c r="J419">
        <v>13</v>
      </c>
      <c r="K419" s="146" t="s">
        <v>651</v>
      </c>
      <c r="L419" s="255"/>
      <c r="M419" s="255"/>
      <c r="O419" t="b">
        <f t="shared" si="77"/>
        <v>1</v>
      </c>
      <c r="P419" t="s">
        <v>343</v>
      </c>
      <c r="R419" t="s">
        <v>598</v>
      </c>
      <c r="S419" t="e">
        <f>#REF!</f>
        <v>#REF!</v>
      </c>
    </row>
    <row r="420" spans="1:19" ht="15" customHeight="1">
      <c r="A420" t="str">
        <f t="shared" si="75"/>
        <v>≠135х1500х</v>
      </c>
      <c r="B420" s="252" t="str">
        <f t="shared" si="72"/>
        <v>Д16АТП</v>
      </c>
      <c r="C420" s="253" t="s">
        <v>5</v>
      </c>
      <c r="D420" s="254">
        <f t="shared" si="73"/>
        <v>135</v>
      </c>
      <c r="E420" s="252" t="str">
        <f t="shared" si="74"/>
        <v>1500×3000</v>
      </c>
      <c r="F420" s="222">
        <f t="shared" si="76"/>
        <v>6</v>
      </c>
      <c r="G420" s="232">
        <v>135</v>
      </c>
      <c r="H420" s="232">
        <v>1500</v>
      </c>
      <c r="I420">
        <v>3000</v>
      </c>
      <c r="J420">
        <v>13</v>
      </c>
      <c r="K420" s="146" t="s">
        <v>652</v>
      </c>
      <c r="L420" s="255"/>
      <c r="M420" s="255"/>
      <c r="O420" t="b">
        <f t="shared" si="77"/>
        <v>0</v>
      </c>
      <c r="P420" t="s">
        <v>343</v>
      </c>
      <c r="R420" t="s">
        <v>598</v>
      </c>
      <c r="S420" t="b">
        <f>O421</f>
        <v>0</v>
      </c>
    </row>
    <row r="421" spans="1:19" ht="15" customHeight="1">
      <c r="A421" t="str">
        <f t="shared" si="75"/>
        <v>≠140х1200х</v>
      </c>
      <c r="B421" s="252" t="str">
        <f t="shared" si="72"/>
        <v>Д16БАТП</v>
      </c>
      <c r="C421" s="253" t="s">
        <v>5</v>
      </c>
      <c r="D421" s="254">
        <f t="shared" si="73"/>
        <v>140</v>
      </c>
      <c r="E421" s="252" t="str">
        <f t="shared" si="74"/>
        <v>1200×3000</v>
      </c>
      <c r="F421" s="222">
        <f t="shared" si="76"/>
        <v>7</v>
      </c>
      <c r="G421" s="232">
        <v>140</v>
      </c>
      <c r="H421" s="232">
        <v>1200</v>
      </c>
      <c r="I421" s="232">
        <v>3000</v>
      </c>
      <c r="J421">
        <v>13</v>
      </c>
      <c r="K421" s="146" t="s">
        <v>469</v>
      </c>
      <c r="L421" s="255"/>
      <c r="M421" s="255"/>
      <c r="O421" t="b">
        <f t="shared" si="77"/>
        <v>0</v>
      </c>
      <c r="P421" t="s">
        <v>339</v>
      </c>
      <c r="Q421" t="s">
        <v>340</v>
      </c>
      <c r="R421" t="s">
        <v>598</v>
      </c>
      <c r="S421" t="e">
        <f>#REF!</f>
        <v>#REF!</v>
      </c>
    </row>
    <row r="422" spans="1:19" ht="15" customHeight="1">
      <c r="A422" t="str">
        <f t="shared" si="75"/>
        <v>≠140х1200х</v>
      </c>
      <c r="B422" s="252" t="str">
        <f t="shared" si="72"/>
        <v>Д16АТП</v>
      </c>
      <c r="C422" s="253" t="s">
        <v>5</v>
      </c>
      <c r="D422" s="254">
        <f t="shared" si="73"/>
        <v>140</v>
      </c>
      <c r="E422" s="252" t="str">
        <f t="shared" si="74"/>
        <v>1200×3000</v>
      </c>
      <c r="F422" s="222">
        <f t="shared" si="76"/>
        <v>6</v>
      </c>
      <c r="G422" s="232">
        <v>140</v>
      </c>
      <c r="H422">
        <v>1200</v>
      </c>
      <c r="I422">
        <v>3000</v>
      </c>
      <c r="J422">
        <v>13</v>
      </c>
      <c r="K422" s="146" t="s">
        <v>653</v>
      </c>
      <c r="L422" s="255"/>
      <c r="M422" s="255"/>
      <c r="O422" t="b">
        <f t="shared" si="77"/>
        <v>1</v>
      </c>
      <c r="P422" t="s">
        <v>343</v>
      </c>
      <c r="R422" t="s">
        <v>598</v>
      </c>
      <c r="S422" t="b">
        <f>O423</f>
        <v>1</v>
      </c>
    </row>
    <row r="423" spans="1:19" ht="15" customHeight="1">
      <c r="A423" t="str">
        <f t="shared" si="75"/>
        <v>≠140х1500х</v>
      </c>
      <c r="B423" s="252" t="str">
        <f t="shared" si="72"/>
        <v>Д16АТП</v>
      </c>
      <c r="C423" s="253" t="s">
        <v>5</v>
      </c>
      <c r="D423" s="254">
        <f t="shared" si="73"/>
        <v>140</v>
      </c>
      <c r="E423" s="252" t="str">
        <f t="shared" si="74"/>
        <v>1500×3000</v>
      </c>
      <c r="F423" s="222">
        <f t="shared" si="76"/>
        <v>6</v>
      </c>
      <c r="G423" s="232">
        <v>140</v>
      </c>
      <c r="H423">
        <v>1500</v>
      </c>
      <c r="I423">
        <v>3000</v>
      </c>
      <c r="J423">
        <v>13</v>
      </c>
      <c r="K423" s="146" t="s">
        <v>654</v>
      </c>
      <c r="L423" s="255"/>
      <c r="M423" s="255"/>
      <c r="O423" t="b">
        <f t="shared" si="77"/>
        <v>1</v>
      </c>
      <c r="P423" t="s">
        <v>343</v>
      </c>
      <c r="R423" t="s">
        <v>598</v>
      </c>
      <c r="S423" t="e">
        <f>#REF!</f>
        <v>#REF!</v>
      </c>
    </row>
    <row r="424" spans="1:19" ht="16.5">
      <c r="A424" t="str">
        <f t="shared" si="75"/>
        <v>≠141х1500х</v>
      </c>
      <c r="B424" s="252" t="str">
        <f t="shared" si="72"/>
        <v>Д16АТП</v>
      </c>
      <c r="C424" s="253" t="s">
        <v>5</v>
      </c>
      <c r="D424" s="254">
        <f t="shared" si="73"/>
        <v>141</v>
      </c>
      <c r="E424" s="252" t="str">
        <f t="shared" si="74"/>
        <v>1500×3000</v>
      </c>
      <c r="F424" s="222">
        <f t="shared" si="76"/>
        <v>6</v>
      </c>
      <c r="G424" s="232">
        <v>141</v>
      </c>
      <c r="H424">
        <v>1500</v>
      </c>
      <c r="I424">
        <v>3000</v>
      </c>
      <c r="J424">
        <v>13</v>
      </c>
      <c r="K424" s="146" t="s">
        <v>655</v>
      </c>
      <c r="L424" s="255"/>
      <c r="M424" s="255"/>
      <c r="O424" t="b">
        <f t="shared" si="77"/>
        <v>1</v>
      </c>
      <c r="P424" t="s">
        <v>343</v>
      </c>
      <c r="R424" t="s">
        <v>598</v>
      </c>
      <c r="S424" t="b">
        <f t="shared" ref="S424:S434" si="80">O425</f>
        <v>1</v>
      </c>
    </row>
    <row r="425" spans="1:19" ht="16.5">
      <c r="A425" t="str">
        <f t="shared" si="75"/>
        <v>≠150х1500х</v>
      </c>
      <c r="B425" s="252" t="str">
        <f t="shared" si="72"/>
        <v>Д16АТП</v>
      </c>
      <c r="C425" s="253" t="s">
        <v>5</v>
      </c>
      <c r="D425" s="254">
        <f t="shared" si="73"/>
        <v>150</v>
      </c>
      <c r="E425" s="252" t="str">
        <f t="shared" si="74"/>
        <v>1500×3000</v>
      </c>
      <c r="F425" s="222">
        <f t="shared" si="76"/>
        <v>6</v>
      </c>
      <c r="G425" s="232">
        <v>150</v>
      </c>
      <c r="H425">
        <v>1500</v>
      </c>
      <c r="I425">
        <v>3000</v>
      </c>
      <c r="J425">
        <v>13</v>
      </c>
      <c r="K425" s="146" t="s">
        <v>656</v>
      </c>
      <c r="L425" s="255"/>
      <c r="M425" s="255"/>
      <c r="O425" t="b">
        <f t="shared" si="77"/>
        <v>1</v>
      </c>
      <c r="P425" t="s">
        <v>343</v>
      </c>
      <c r="R425" t="s">
        <v>598</v>
      </c>
      <c r="S425" t="b">
        <f t="shared" si="80"/>
        <v>1</v>
      </c>
    </row>
    <row r="426" spans="1:19" ht="16.5">
      <c r="A426" t="str">
        <f t="shared" si="75"/>
        <v>≠151х1500х</v>
      </c>
      <c r="B426" s="252" t="str">
        <f t="shared" si="72"/>
        <v>Д16АТП</v>
      </c>
      <c r="C426" s="253" t="s">
        <v>5</v>
      </c>
      <c r="D426" s="254">
        <f t="shared" si="73"/>
        <v>151</v>
      </c>
      <c r="E426" s="252" t="str">
        <f t="shared" si="74"/>
        <v>1500×3000</v>
      </c>
      <c r="F426" s="222">
        <f t="shared" si="76"/>
        <v>6</v>
      </c>
      <c r="G426" s="232">
        <v>151</v>
      </c>
      <c r="H426">
        <v>1500</v>
      </c>
      <c r="I426">
        <v>3000</v>
      </c>
      <c r="J426">
        <v>13</v>
      </c>
      <c r="K426" s="146" t="s">
        <v>657</v>
      </c>
      <c r="L426" s="255"/>
      <c r="M426" s="255"/>
      <c r="O426" t="b">
        <f t="shared" si="77"/>
        <v>1</v>
      </c>
      <c r="P426" t="s">
        <v>343</v>
      </c>
      <c r="R426" t="s">
        <v>598</v>
      </c>
      <c r="S426" t="b">
        <f t="shared" si="80"/>
        <v>1</v>
      </c>
    </row>
    <row r="427" spans="1:19" ht="16.5">
      <c r="A427" t="str">
        <f t="shared" si="75"/>
        <v>≠160х1500х</v>
      </c>
      <c r="B427" s="252" t="str">
        <f t="shared" si="72"/>
        <v>Д16АТП</v>
      </c>
      <c r="C427" s="253" t="s">
        <v>5</v>
      </c>
      <c r="D427" s="254">
        <f t="shared" si="73"/>
        <v>160</v>
      </c>
      <c r="E427" s="252" t="str">
        <f t="shared" si="74"/>
        <v>1500×3000</v>
      </c>
      <c r="F427" s="222">
        <f t="shared" si="76"/>
        <v>6</v>
      </c>
      <c r="G427" s="232">
        <v>160</v>
      </c>
      <c r="H427">
        <v>1500</v>
      </c>
      <c r="I427">
        <v>3000</v>
      </c>
      <c r="J427">
        <v>13</v>
      </c>
      <c r="K427" s="146" t="s">
        <v>658</v>
      </c>
      <c r="L427" s="255"/>
      <c r="M427" s="255"/>
      <c r="O427" t="b">
        <f t="shared" si="77"/>
        <v>1</v>
      </c>
      <c r="P427" t="s">
        <v>343</v>
      </c>
      <c r="R427" t="s">
        <v>598</v>
      </c>
      <c r="S427" t="b">
        <f t="shared" si="80"/>
        <v>1</v>
      </c>
    </row>
    <row r="428" spans="1:19" ht="16.5">
      <c r="A428" t="str">
        <f t="shared" si="75"/>
        <v>≠161х1200х</v>
      </c>
      <c r="B428" s="252" t="str">
        <f t="shared" si="72"/>
        <v>Д16АТП</v>
      </c>
      <c r="C428" s="253" t="s">
        <v>5</v>
      </c>
      <c r="D428" s="254">
        <f t="shared" si="73"/>
        <v>161</v>
      </c>
      <c r="E428" s="252" t="str">
        <f t="shared" si="74"/>
        <v>1200×3000</v>
      </c>
      <c r="F428" s="222">
        <f t="shared" si="76"/>
        <v>6</v>
      </c>
      <c r="G428" s="232">
        <v>161</v>
      </c>
      <c r="H428">
        <v>1200</v>
      </c>
      <c r="I428">
        <v>3000</v>
      </c>
      <c r="J428">
        <v>13</v>
      </c>
      <c r="K428" s="146" t="s">
        <v>659</v>
      </c>
      <c r="L428" s="255"/>
      <c r="M428" s="255"/>
      <c r="O428" t="b">
        <f t="shared" si="77"/>
        <v>1</v>
      </c>
      <c r="P428" t="s">
        <v>343</v>
      </c>
      <c r="R428" t="s">
        <v>598</v>
      </c>
      <c r="S428" t="b">
        <f t="shared" si="80"/>
        <v>1</v>
      </c>
    </row>
    <row r="429" spans="1:19" ht="16.5">
      <c r="A429" t="str">
        <f t="shared" si="75"/>
        <v>≠161х1500х</v>
      </c>
      <c r="B429" s="252" t="str">
        <f t="shared" si="72"/>
        <v>Д16АТП</v>
      </c>
      <c r="C429" s="253" t="s">
        <v>5</v>
      </c>
      <c r="D429" s="254">
        <f t="shared" si="73"/>
        <v>161</v>
      </c>
      <c r="E429" s="252" t="str">
        <f t="shared" si="74"/>
        <v>1500×3000</v>
      </c>
      <c r="F429" s="222">
        <f t="shared" si="76"/>
        <v>6</v>
      </c>
      <c r="G429" s="232">
        <v>161</v>
      </c>
      <c r="H429">
        <v>1500</v>
      </c>
      <c r="I429">
        <v>3000</v>
      </c>
      <c r="J429">
        <v>13</v>
      </c>
      <c r="K429" s="146" t="s">
        <v>660</v>
      </c>
      <c r="L429" s="255"/>
      <c r="M429" s="255"/>
      <c r="O429" t="b">
        <f t="shared" si="77"/>
        <v>1</v>
      </c>
      <c r="P429" t="s">
        <v>343</v>
      </c>
      <c r="R429" t="s">
        <v>598</v>
      </c>
      <c r="S429" t="b">
        <f t="shared" si="80"/>
        <v>0</v>
      </c>
    </row>
    <row r="430" spans="1:19" ht="15" customHeight="1">
      <c r="A430" t="str">
        <f t="shared" si="75"/>
        <v>≠170х1200х</v>
      </c>
      <c r="B430" s="252" t="str">
        <f t="shared" si="72"/>
        <v>Д16АТП</v>
      </c>
      <c r="C430" s="253" t="s">
        <v>5</v>
      </c>
      <c r="D430" s="254">
        <f t="shared" si="73"/>
        <v>170</v>
      </c>
      <c r="E430" s="252" t="str">
        <f t="shared" si="74"/>
        <v>1200×3000</v>
      </c>
      <c r="F430" s="222">
        <f t="shared" si="76"/>
        <v>6</v>
      </c>
      <c r="G430" s="232">
        <v>170</v>
      </c>
      <c r="H430" s="232">
        <v>1200</v>
      </c>
      <c r="I430">
        <v>3000</v>
      </c>
      <c r="J430">
        <v>13</v>
      </c>
      <c r="K430" s="146" t="s">
        <v>661</v>
      </c>
      <c r="L430" s="255"/>
      <c r="M430" s="255"/>
      <c r="O430" t="b">
        <f t="shared" si="77"/>
        <v>0</v>
      </c>
      <c r="P430" t="s">
        <v>343</v>
      </c>
      <c r="R430" t="s">
        <v>598</v>
      </c>
      <c r="S430" t="b">
        <f t="shared" si="80"/>
        <v>0</v>
      </c>
    </row>
    <row r="431" spans="1:19" ht="16.5">
      <c r="A431" t="str">
        <f t="shared" si="75"/>
        <v>≠176,5х1300х</v>
      </c>
      <c r="B431" s="252" t="str">
        <f t="shared" ref="B431:B460" si="81">CONCATENATE(R431,Q431,P431)</f>
        <v>Д16</v>
      </c>
      <c r="C431" s="253" t="s">
        <v>5</v>
      </c>
      <c r="D431" s="254">
        <f t="shared" ref="D431:D460" si="82">G431</f>
        <v>176.5</v>
      </c>
      <c r="E431" s="252" t="str">
        <f t="shared" ref="E431:E460" si="83">CONCATENATE(H431,"×",I431)</f>
        <v>1300×2600</v>
      </c>
      <c r="F431" s="222">
        <f t="shared" si="76"/>
        <v>3</v>
      </c>
      <c r="G431" s="223">
        <v>176.5</v>
      </c>
      <c r="H431">
        <v>1300</v>
      </c>
      <c r="I431" s="232">
        <v>2600</v>
      </c>
      <c r="J431">
        <v>15</v>
      </c>
      <c r="K431" s="146" t="s">
        <v>662</v>
      </c>
      <c r="L431" s="255"/>
      <c r="M431" s="255"/>
      <c r="O431" t="b">
        <f t="shared" si="77"/>
        <v>0</v>
      </c>
      <c r="P431" s="225" t="s">
        <v>354</v>
      </c>
      <c r="R431" t="s">
        <v>598</v>
      </c>
      <c r="S431" t="b">
        <f t="shared" si="80"/>
        <v>1</v>
      </c>
    </row>
    <row r="432" spans="1:19" ht="15" customHeight="1">
      <c r="A432" t="str">
        <f t="shared" ref="A432:A460" si="84">CONCATENATE("≠",G432,"х",H432,"х")</f>
        <v>≠180х1300х</v>
      </c>
      <c r="B432" s="252" t="str">
        <f t="shared" si="81"/>
        <v>Д16АТП</v>
      </c>
      <c r="C432" s="253" t="s">
        <v>5</v>
      </c>
      <c r="D432" s="254">
        <f t="shared" si="82"/>
        <v>180</v>
      </c>
      <c r="E432" s="252" t="str">
        <f t="shared" si="83"/>
        <v>1300×2200</v>
      </c>
      <c r="F432" s="222">
        <f t="shared" ref="F432:F460" si="85">LEN(B432)</f>
        <v>6</v>
      </c>
      <c r="G432" s="232">
        <v>180</v>
      </c>
      <c r="H432">
        <v>1300</v>
      </c>
      <c r="I432" s="232">
        <v>2200</v>
      </c>
      <c r="J432">
        <v>13</v>
      </c>
      <c r="K432" s="146" t="s">
        <v>663</v>
      </c>
      <c r="L432" s="255"/>
      <c r="M432" s="255"/>
      <c r="O432" t="b">
        <f t="shared" ref="O432:O460" si="86">EXACT(B432,B433)</f>
        <v>1</v>
      </c>
      <c r="P432" t="s">
        <v>343</v>
      </c>
      <c r="R432" t="s">
        <v>598</v>
      </c>
      <c r="S432" t="b">
        <f t="shared" si="80"/>
        <v>1</v>
      </c>
    </row>
    <row r="433" spans="1:19" ht="15" customHeight="1">
      <c r="A433" t="str">
        <f t="shared" si="84"/>
        <v>≠180х1200х</v>
      </c>
      <c r="B433" s="252" t="str">
        <f t="shared" si="81"/>
        <v>Д16АТП</v>
      </c>
      <c r="C433" s="253" t="s">
        <v>5</v>
      </c>
      <c r="D433" s="254">
        <f t="shared" si="82"/>
        <v>180</v>
      </c>
      <c r="E433" s="252" t="str">
        <f t="shared" si="83"/>
        <v>1200×2250</v>
      </c>
      <c r="F433" s="222">
        <f t="shared" si="85"/>
        <v>6</v>
      </c>
      <c r="G433" s="232">
        <v>180</v>
      </c>
      <c r="H433">
        <v>1200</v>
      </c>
      <c r="I433" s="232">
        <v>2250</v>
      </c>
      <c r="J433">
        <v>13</v>
      </c>
      <c r="K433" s="146" t="s">
        <v>664</v>
      </c>
      <c r="L433" s="255"/>
      <c r="M433" s="255"/>
      <c r="O433" t="b">
        <f t="shared" si="86"/>
        <v>1</v>
      </c>
      <c r="P433" t="s">
        <v>343</v>
      </c>
      <c r="R433" t="s">
        <v>598</v>
      </c>
      <c r="S433" t="b">
        <f t="shared" si="80"/>
        <v>1</v>
      </c>
    </row>
    <row r="434" spans="1:19" ht="15" customHeight="1">
      <c r="A434" t="str">
        <f t="shared" si="84"/>
        <v>≠180х1500х</v>
      </c>
      <c r="B434" s="252" t="str">
        <f t="shared" si="81"/>
        <v>Д16АТП</v>
      </c>
      <c r="C434" s="253" t="s">
        <v>5</v>
      </c>
      <c r="D434" s="254">
        <f t="shared" si="82"/>
        <v>180</v>
      </c>
      <c r="E434" s="252" t="str">
        <f t="shared" si="83"/>
        <v>1500×2400</v>
      </c>
      <c r="F434" s="222">
        <f t="shared" si="85"/>
        <v>6</v>
      </c>
      <c r="G434" s="232">
        <v>180</v>
      </c>
      <c r="H434">
        <v>1500</v>
      </c>
      <c r="I434" s="232">
        <v>2400</v>
      </c>
      <c r="J434">
        <v>13</v>
      </c>
      <c r="K434" s="146" t="s">
        <v>665</v>
      </c>
      <c r="L434" s="255"/>
      <c r="M434" s="255"/>
      <c r="O434" t="b">
        <f t="shared" si="86"/>
        <v>1</v>
      </c>
      <c r="P434" t="s">
        <v>343</v>
      </c>
      <c r="R434" t="s">
        <v>598</v>
      </c>
      <c r="S434" t="b">
        <f t="shared" si="80"/>
        <v>1</v>
      </c>
    </row>
    <row r="435" spans="1:19" ht="15" customHeight="1">
      <c r="A435" t="str">
        <f t="shared" si="84"/>
        <v>≠180х1500х</v>
      </c>
      <c r="B435" s="252" t="str">
        <f t="shared" si="81"/>
        <v>Д16АТП</v>
      </c>
      <c r="C435" s="253" t="s">
        <v>5</v>
      </c>
      <c r="D435" s="254">
        <f t="shared" si="82"/>
        <v>180</v>
      </c>
      <c r="E435" s="252" t="str">
        <f t="shared" si="83"/>
        <v>1500×3000</v>
      </c>
      <c r="F435" s="222">
        <f t="shared" si="85"/>
        <v>6</v>
      </c>
      <c r="G435" s="232">
        <v>180</v>
      </c>
      <c r="H435">
        <v>1500</v>
      </c>
      <c r="I435">
        <v>3000</v>
      </c>
      <c r="J435">
        <v>13</v>
      </c>
      <c r="K435" s="146" t="s">
        <v>666</v>
      </c>
      <c r="L435" s="255"/>
      <c r="M435" s="255"/>
      <c r="O435" t="b">
        <f t="shared" si="86"/>
        <v>1</v>
      </c>
      <c r="P435" t="s">
        <v>343</v>
      </c>
      <c r="R435" t="s">
        <v>598</v>
      </c>
      <c r="S435" t="e">
        <f>#REF!</f>
        <v>#REF!</v>
      </c>
    </row>
    <row r="436" spans="1:19" ht="15" customHeight="1">
      <c r="A436" t="str">
        <f t="shared" si="84"/>
        <v>≠181х1200х</v>
      </c>
      <c r="B436" s="252" t="str">
        <f t="shared" si="81"/>
        <v>Д16АТП</v>
      </c>
      <c r="C436" s="253" t="s">
        <v>5</v>
      </c>
      <c r="D436" s="254">
        <f t="shared" si="82"/>
        <v>181</v>
      </c>
      <c r="E436" s="252" t="str">
        <f t="shared" si="83"/>
        <v>1200×3000</v>
      </c>
      <c r="F436" s="222">
        <f t="shared" si="85"/>
        <v>6</v>
      </c>
      <c r="G436" s="232">
        <v>181</v>
      </c>
      <c r="H436">
        <v>1200</v>
      </c>
      <c r="I436">
        <v>3000</v>
      </c>
      <c r="J436">
        <v>13</v>
      </c>
      <c r="K436" s="146" t="s">
        <v>667</v>
      </c>
      <c r="L436" s="255"/>
      <c r="M436" s="255"/>
      <c r="O436" t="b">
        <f t="shared" si="86"/>
        <v>1</v>
      </c>
      <c r="P436" t="s">
        <v>343</v>
      </c>
      <c r="R436" t="s">
        <v>598</v>
      </c>
      <c r="S436" t="e">
        <f>#REF!</f>
        <v>#REF!</v>
      </c>
    </row>
    <row r="437" spans="1:19" ht="15" customHeight="1">
      <c r="A437" t="str">
        <f t="shared" si="84"/>
        <v>≠181х1500х</v>
      </c>
      <c r="B437" s="252" t="str">
        <f t="shared" si="81"/>
        <v>Д16АТП</v>
      </c>
      <c r="C437" s="253" t="s">
        <v>5</v>
      </c>
      <c r="D437" s="254">
        <f t="shared" si="82"/>
        <v>181</v>
      </c>
      <c r="E437" s="252" t="str">
        <f t="shared" si="83"/>
        <v>1500×3000</v>
      </c>
      <c r="F437" s="222">
        <f t="shared" si="85"/>
        <v>6</v>
      </c>
      <c r="G437" s="232">
        <v>181</v>
      </c>
      <c r="H437">
        <v>1500</v>
      </c>
      <c r="I437">
        <v>3000</v>
      </c>
      <c r="J437">
        <v>13</v>
      </c>
      <c r="K437" s="146" t="s">
        <v>668</v>
      </c>
      <c r="L437" s="255"/>
      <c r="M437" s="255"/>
      <c r="O437" t="b">
        <f t="shared" si="86"/>
        <v>1</v>
      </c>
      <c r="P437" t="s">
        <v>343</v>
      </c>
      <c r="R437" t="s">
        <v>598</v>
      </c>
      <c r="S437" t="b">
        <f t="shared" ref="S437:S460" si="87">O438</f>
        <v>1</v>
      </c>
    </row>
    <row r="438" spans="1:19" ht="15" customHeight="1">
      <c r="A438" t="str">
        <f t="shared" si="84"/>
        <v>≠181х1500х</v>
      </c>
      <c r="B438" s="252" t="str">
        <f t="shared" si="81"/>
        <v>Д16АТП</v>
      </c>
      <c r="C438" s="253" t="s">
        <v>5</v>
      </c>
      <c r="D438" s="254">
        <f t="shared" si="82"/>
        <v>181</v>
      </c>
      <c r="E438" s="252" t="str">
        <f t="shared" si="83"/>
        <v>1500×3100</v>
      </c>
      <c r="F438" s="222">
        <f t="shared" si="85"/>
        <v>6</v>
      </c>
      <c r="G438" s="232">
        <v>181</v>
      </c>
      <c r="H438" s="232">
        <v>1500</v>
      </c>
      <c r="I438">
        <v>3100</v>
      </c>
      <c r="J438">
        <v>13</v>
      </c>
      <c r="K438" s="146" t="s">
        <v>669</v>
      </c>
      <c r="L438" s="255"/>
      <c r="M438" s="255"/>
      <c r="O438" t="b">
        <f t="shared" si="86"/>
        <v>1</v>
      </c>
      <c r="P438" t="s">
        <v>343</v>
      </c>
      <c r="R438" t="s">
        <v>598</v>
      </c>
      <c r="S438" t="b">
        <f t="shared" si="87"/>
        <v>1</v>
      </c>
    </row>
    <row r="439" spans="1:19" ht="15" customHeight="1">
      <c r="A439" t="str">
        <f t="shared" si="84"/>
        <v>≠181х1600х</v>
      </c>
      <c r="B439" s="252" t="str">
        <f t="shared" si="81"/>
        <v>Д16АТП</v>
      </c>
      <c r="C439" s="253" t="s">
        <v>5</v>
      </c>
      <c r="D439" s="254">
        <f t="shared" si="82"/>
        <v>181</v>
      </c>
      <c r="E439" s="252" t="str">
        <f t="shared" si="83"/>
        <v>1600×3000</v>
      </c>
      <c r="F439" s="222">
        <f t="shared" si="85"/>
        <v>6</v>
      </c>
      <c r="G439" s="232">
        <v>181</v>
      </c>
      <c r="H439">
        <v>1600</v>
      </c>
      <c r="I439">
        <v>3000</v>
      </c>
      <c r="J439">
        <v>13</v>
      </c>
      <c r="K439" s="146" t="s">
        <v>668</v>
      </c>
      <c r="L439" s="255"/>
      <c r="M439" s="255"/>
      <c r="O439" t="b">
        <f t="shared" si="86"/>
        <v>1</v>
      </c>
      <c r="P439" t="s">
        <v>343</v>
      </c>
      <c r="R439" t="s">
        <v>598</v>
      </c>
      <c r="S439" t="b">
        <f t="shared" si="87"/>
        <v>1</v>
      </c>
    </row>
    <row r="440" spans="1:19" ht="15" customHeight="1">
      <c r="A440" t="str">
        <f t="shared" si="84"/>
        <v>≠190х1200х</v>
      </c>
      <c r="B440" s="252" t="str">
        <f t="shared" si="81"/>
        <v>Д16АТП</v>
      </c>
      <c r="C440" s="253" t="s">
        <v>5</v>
      </c>
      <c r="D440" s="254">
        <f t="shared" si="82"/>
        <v>190</v>
      </c>
      <c r="E440" s="252" t="str">
        <f t="shared" si="83"/>
        <v>1200×3000</v>
      </c>
      <c r="F440" s="222">
        <f t="shared" si="85"/>
        <v>6</v>
      </c>
      <c r="G440" s="232">
        <v>190</v>
      </c>
      <c r="H440" s="232">
        <v>1200</v>
      </c>
      <c r="I440">
        <v>3000</v>
      </c>
      <c r="J440">
        <v>13</v>
      </c>
      <c r="K440" s="146" t="s">
        <v>670</v>
      </c>
      <c r="L440" s="255"/>
      <c r="M440" s="255"/>
      <c r="O440" t="b">
        <f t="shared" si="86"/>
        <v>1</v>
      </c>
      <c r="P440" t="s">
        <v>343</v>
      </c>
      <c r="R440" t="s">
        <v>598</v>
      </c>
      <c r="S440" t="b">
        <f t="shared" si="87"/>
        <v>1</v>
      </c>
    </row>
    <row r="441" spans="1:19" ht="15" customHeight="1">
      <c r="A441" t="str">
        <f t="shared" si="84"/>
        <v>≠190х1500х</v>
      </c>
      <c r="B441" s="252" t="str">
        <f t="shared" si="81"/>
        <v>Д16АТП</v>
      </c>
      <c r="C441" s="253" t="s">
        <v>5</v>
      </c>
      <c r="D441" s="254">
        <f t="shared" si="82"/>
        <v>190</v>
      </c>
      <c r="E441" s="252" t="str">
        <f t="shared" si="83"/>
        <v>1500×3000</v>
      </c>
      <c r="F441" s="222">
        <f t="shared" si="85"/>
        <v>6</v>
      </c>
      <c r="G441" s="232">
        <v>190</v>
      </c>
      <c r="H441">
        <v>1500</v>
      </c>
      <c r="I441">
        <v>3000</v>
      </c>
      <c r="J441">
        <v>13</v>
      </c>
      <c r="K441" s="146" t="s">
        <v>671</v>
      </c>
      <c r="L441" s="255"/>
      <c r="M441" s="255"/>
      <c r="O441" t="b">
        <f t="shared" si="86"/>
        <v>1</v>
      </c>
      <c r="P441" t="s">
        <v>343</v>
      </c>
      <c r="R441" t="s">
        <v>598</v>
      </c>
      <c r="S441" t="b">
        <f t="shared" si="87"/>
        <v>1</v>
      </c>
    </row>
    <row r="442" spans="1:19" ht="15" customHeight="1">
      <c r="A442" t="str">
        <f t="shared" si="84"/>
        <v>≠191х1500х</v>
      </c>
      <c r="B442" s="252" t="str">
        <f t="shared" si="81"/>
        <v>Д16АТП</v>
      </c>
      <c r="C442" s="253" t="s">
        <v>5</v>
      </c>
      <c r="D442" s="254">
        <f t="shared" si="82"/>
        <v>191</v>
      </c>
      <c r="E442" s="252" t="str">
        <f t="shared" si="83"/>
        <v>1500×3000</v>
      </c>
      <c r="F442" s="222">
        <f t="shared" si="85"/>
        <v>6</v>
      </c>
      <c r="G442" s="232">
        <v>191</v>
      </c>
      <c r="H442">
        <v>1500</v>
      </c>
      <c r="I442">
        <v>3000</v>
      </c>
      <c r="J442">
        <v>13</v>
      </c>
      <c r="K442" s="146" t="s">
        <v>672</v>
      </c>
      <c r="L442" s="255"/>
      <c r="M442" s="255"/>
      <c r="O442" t="b">
        <f t="shared" si="86"/>
        <v>1</v>
      </c>
      <c r="P442" t="s">
        <v>343</v>
      </c>
      <c r="R442" t="s">
        <v>598</v>
      </c>
      <c r="S442" t="b">
        <f t="shared" si="87"/>
        <v>1</v>
      </c>
    </row>
    <row r="443" spans="1:19" ht="15" customHeight="1">
      <c r="A443" t="str">
        <f t="shared" si="84"/>
        <v>≠200х1500х</v>
      </c>
      <c r="B443" s="252" t="str">
        <f t="shared" si="81"/>
        <v>Д16АТП</v>
      </c>
      <c r="C443" s="253" t="s">
        <v>5</v>
      </c>
      <c r="D443" s="254">
        <f t="shared" si="82"/>
        <v>200</v>
      </c>
      <c r="E443" s="252" t="str">
        <f t="shared" si="83"/>
        <v>1500×2200</v>
      </c>
      <c r="F443" s="222">
        <f t="shared" si="85"/>
        <v>6</v>
      </c>
      <c r="G443" s="232">
        <v>200</v>
      </c>
      <c r="H443">
        <v>1500</v>
      </c>
      <c r="I443" s="232">
        <v>2200</v>
      </c>
      <c r="J443">
        <v>13</v>
      </c>
      <c r="K443" s="146" t="s">
        <v>673</v>
      </c>
      <c r="L443" s="255"/>
      <c r="M443" s="255"/>
      <c r="O443" t="b">
        <f t="shared" si="86"/>
        <v>1</v>
      </c>
      <c r="P443" t="s">
        <v>343</v>
      </c>
      <c r="R443" t="s">
        <v>598</v>
      </c>
      <c r="S443" t="b">
        <f t="shared" si="87"/>
        <v>1</v>
      </c>
    </row>
    <row r="444" spans="1:19" ht="15" customHeight="1">
      <c r="A444" t="str">
        <f t="shared" si="84"/>
        <v>≠200х1000х</v>
      </c>
      <c r="B444" s="252" t="str">
        <f t="shared" si="81"/>
        <v>Д16АТП</v>
      </c>
      <c r="C444" s="253" t="s">
        <v>5</v>
      </c>
      <c r="D444" s="254">
        <f t="shared" si="82"/>
        <v>200</v>
      </c>
      <c r="E444" s="252" t="str">
        <f t="shared" si="83"/>
        <v>1000×3000</v>
      </c>
      <c r="F444" s="222">
        <f t="shared" si="85"/>
        <v>6</v>
      </c>
      <c r="G444" s="232">
        <v>200</v>
      </c>
      <c r="H444" s="232">
        <v>1000</v>
      </c>
      <c r="I444" s="232">
        <v>3000</v>
      </c>
      <c r="J444">
        <v>13</v>
      </c>
      <c r="K444" s="146" t="s">
        <v>674</v>
      </c>
      <c r="L444" s="255"/>
      <c r="M444" s="255"/>
      <c r="O444" t="b">
        <f t="shared" si="86"/>
        <v>1</v>
      </c>
      <c r="P444" t="s">
        <v>343</v>
      </c>
      <c r="R444" t="s">
        <v>598</v>
      </c>
      <c r="S444" t="b">
        <f t="shared" si="87"/>
        <v>1</v>
      </c>
    </row>
    <row r="445" spans="1:19" ht="15" customHeight="1">
      <c r="A445" t="str">
        <f t="shared" si="84"/>
        <v>≠200х1200х</v>
      </c>
      <c r="B445" s="252" t="str">
        <f t="shared" si="81"/>
        <v>Д16АТП</v>
      </c>
      <c r="C445" s="253" t="s">
        <v>5</v>
      </c>
      <c r="D445" s="254">
        <f t="shared" si="82"/>
        <v>200</v>
      </c>
      <c r="E445" s="252" t="str">
        <f t="shared" si="83"/>
        <v>1200×3000</v>
      </c>
      <c r="F445" s="222">
        <f t="shared" si="85"/>
        <v>6</v>
      </c>
      <c r="G445" s="232">
        <v>200</v>
      </c>
      <c r="H445" s="232">
        <v>1200</v>
      </c>
      <c r="I445">
        <v>3000</v>
      </c>
      <c r="J445">
        <v>13</v>
      </c>
      <c r="K445" s="146" t="s">
        <v>675</v>
      </c>
      <c r="L445" s="255"/>
      <c r="M445" s="255"/>
      <c r="O445" t="b">
        <f t="shared" si="86"/>
        <v>1</v>
      </c>
      <c r="P445" t="s">
        <v>343</v>
      </c>
      <c r="R445" t="s">
        <v>598</v>
      </c>
      <c r="S445" t="b">
        <f t="shared" si="87"/>
        <v>1</v>
      </c>
    </row>
    <row r="446" spans="1:19" ht="15" customHeight="1">
      <c r="A446" t="str">
        <f t="shared" si="84"/>
        <v>≠200х1200х</v>
      </c>
      <c r="B446" s="252" t="str">
        <f t="shared" si="81"/>
        <v>Д16АТП</v>
      </c>
      <c r="C446" s="253" t="s">
        <v>5</v>
      </c>
      <c r="D446" s="254">
        <f t="shared" si="82"/>
        <v>200</v>
      </c>
      <c r="E446" s="252" t="str">
        <f t="shared" si="83"/>
        <v>1200×3600</v>
      </c>
      <c r="F446" s="222">
        <f t="shared" si="85"/>
        <v>6</v>
      </c>
      <c r="G446" s="232">
        <v>200</v>
      </c>
      <c r="H446" s="232">
        <v>1200</v>
      </c>
      <c r="I446">
        <v>3600</v>
      </c>
      <c r="J446">
        <v>13</v>
      </c>
      <c r="K446" s="146" t="s">
        <v>676</v>
      </c>
      <c r="L446" s="255"/>
      <c r="M446" s="255"/>
      <c r="O446" t="b">
        <f t="shared" si="86"/>
        <v>1</v>
      </c>
      <c r="P446" t="s">
        <v>343</v>
      </c>
      <c r="R446" t="s">
        <v>598</v>
      </c>
      <c r="S446" t="b">
        <f t="shared" si="87"/>
        <v>1</v>
      </c>
    </row>
    <row r="447" spans="1:19" ht="15" customHeight="1">
      <c r="A447" t="str">
        <f t="shared" si="84"/>
        <v>≠205х1300х</v>
      </c>
      <c r="B447" s="252" t="str">
        <f t="shared" si="81"/>
        <v>Д16АТП</v>
      </c>
      <c r="C447" s="253" t="s">
        <v>5</v>
      </c>
      <c r="D447" s="254">
        <f t="shared" si="82"/>
        <v>205</v>
      </c>
      <c r="E447" s="252" t="str">
        <f t="shared" si="83"/>
        <v>1300×2600</v>
      </c>
      <c r="F447" s="222">
        <f t="shared" si="85"/>
        <v>6</v>
      </c>
      <c r="G447" s="232">
        <v>205</v>
      </c>
      <c r="H447">
        <v>1300</v>
      </c>
      <c r="I447" s="232">
        <v>2600</v>
      </c>
      <c r="J447">
        <v>13</v>
      </c>
      <c r="K447" s="146" t="s">
        <v>677</v>
      </c>
      <c r="L447" s="255"/>
      <c r="M447" s="255"/>
      <c r="O447" t="b">
        <f t="shared" si="86"/>
        <v>1</v>
      </c>
      <c r="P447" t="s">
        <v>343</v>
      </c>
      <c r="R447" t="s">
        <v>598</v>
      </c>
      <c r="S447" t="b">
        <f t="shared" si="87"/>
        <v>1</v>
      </c>
    </row>
    <row r="448" spans="1:19" ht="15" customHeight="1">
      <c r="A448" t="str">
        <f t="shared" si="84"/>
        <v>≠205х1500х</v>
      </c>
      <c r="B448" s="252" t="str">
        <f t="shared" si="81"/>
        <v>Д16АТП</v>
      </c>
      <c r="C448" s="253" t="s">
        <v>5</v>
      </c>
      <c r="D448" s="254">
        <f t="shared" si="82"/>
        <v>205</v>
      </c>
      <c r="E448" s="252" t="str">
        <f t="shared" si="83"/>
        <v>1500×3000</v>
      </c>
      <c r="F448" s="222">
        <f t="shared" si="85"/>
        <v>6</v>
      </c>
      <c r="G448" s="232">
        <v>205</v>
      </c>
      <c r="H448">
        <v>1500</v>
      </c>
      <c r="I448">
        <v>3000</v>
      </c>
      <c r="J448">
        <v>13</v>
      </c>
      <c r="K448" s="146" t="s">
        <v>678</v>
      </c>
      <c r="L448" s="255"/>
      <c r="M448" s="255"/>
      <c r="O448" t="b">
        <f t="shared" si="86"/>
        <v>1</v>
      </c>
      <c r="P448" t="s">
        <v>343</v>
      </c>
      <c r="R448" t="s">
        <v>598</v>
      </c>
      <c r="S448" t="b">
        <f t="shared" si="87"/>
        <v>1</v>
      </c>
    </row>
    <row r="449" spans="1:19" ht="15" customHeight="1">
      <c r="A449" t="str">
        <f t="shared" si="84"/>
        <v>≠210х1300х</v>
      </c>
      <c r="B449" s="252" t="str">
        <f t="shared" si="81"/>
        <v>Д16АТП</v>
      </c>
      <c r="C449" s="253" t="s">
        <v>5</v>
      </c>
      <c r="D449" s="254">
        <f t="shared" si="82"/>
        <v>210</v>
      </c>
      <c r="E449" s="252" t="str">
        <f t="shared" si="83"/>
        <v>1300×2600</v>
      </c>
      <c r="F449" s="222">
        <f t="shared" si="85"/>
        <v>6</v>
      </c>
      <c r="G449" s="232">
        <v>210</v>
      </c>
      <c r="H449">
        <v>1300</v>
      </c>
      <c r="I449" s="232">
        <v>2600</v>
      </c>
      <c r="J449">
        <v>13</v>
      </c>
      <c r="K449" s="146" t="s">
        <v>679</v>
      </c>
      <c r="L449" s="255"/>
      <c r="M449" s="255"/>
      <c r="O449" t="b">
        <f t="shared" si="86"/>
        <v>1</v>
      </c>
      <c r="P449" t="s">
        <v>343</v>
      </c>
      <c r="R449" t="s">
        <v>598</v>
      </c>
      <c r="S449" t="b">
        <f t="shared" si="87"/>
        <v>1</v>
      </c>
    </row>
    <row r="450" spans="1:19" ht="15" customHeight="1">
      <c r="A450" t="str">
        <f t="shared" si="84"/>
        <v>≠222х1300х</v>
      </c>
      <c r="B450" s="252" t="str">
        <f t="shared" si="81"/>
        <v>Д16АТП</v>
      </c>
      <c r="C450" s="253" t="s">
        <v>5</v>
      </c>
      <c r="D450" s="254">
        <f t="shared" si="82"/>
        <v>222</v>
      </c>
      <c r="E450" s="252" t="str">
        <f t="shared" si="83"/>
        <v>1300×2600</v>
      </c>
      <c r="F450" s="222">
        <f t="shared" si="85"/>
        <v>6</v>
      </c>
      <c r="G450" s="232">
        <v>222</v>
      </c>
      <c r="H450">
        <v>1300</v>
      </c>
      <c r="I450" s="232">
        <v>2600</v>
      </c>
      <c r="J450">
        <v>13</v>
      </c>
      <c r="K450" s="146" t="s">
        <v>680</v>
      </c>
      <c r="L450" s="255"/>
      <c r="M450" s="255"/>
      <c r="O450" t="b">
        <f t="shared" si="86"/>
        <v>1</v>
      </c>
      <c r="P450" t="s">
        <v>343</v>
      </c>
      <c r="R450" t="s">
        <v>598</v>
      </c>
      <c r="S450" t="b">
        <f t="shared" si="87"/>
        <v>1</v>
      </c>
    </row>
    <row r="451" spans="1:19" ht="15" customHeight="1">
      <c r="A451" t="str">
        <f t="shared" si="84"/>
        <v>≠235х1300х</v>
      </c>
      <c r="B451" s="252" t="str">
        <f t="shared" si="81"/>
        <v>Д16АТП</v>
      </c>
      <c r="C451" s="253" t="s">
        <v>5</v>
      </c>
      <c r="D451" s="254">
        <f t="shared" si="82"/>
        <v>235</v>
      </c>
      <c r="E451" s="252" t="str">
        <f t="shared" si="83"/>
        <v>1300×2600</v>
      </c>
      <c r="F451" s="222">
        <f t="shared" si="85"/>
        <v>6</v>
      </c>
      <c r="G451" s="232">
        <v>235</v>
      </c>
      <c r="H451">
        <v>1300</v>
      </c>
      <c r="I451" s="232">
        <v>2600</v>
      </c>
      <c r="J451">
        <v>13</v>
      </c>
      <c r="K451" s="146" t="s">
        <v>681</v>
      </c>
      <c r="L451" s="255"/>
      <c r="M451" s="255"/>
      <c r="O451" t="b">
        <f t="shared" si="86"/>
        <v>1</v>
      </c>
      <c r="P451" t="s">
        <v>343</v>
      </c>
      <c r="R451" t="s">
        <v>598</v>
      </c>
      <c r="S451" t="b">
        <f t="shared" si="87"/>
        <v>1</v>
      </c>
    </row>
    <row r="452" spans="1:19" ht="15" customHeight="1">
      <c r="A452" t="str">
        <f t="shared" si="84"/>
        <v>≠255х1200х</v>
      </c>
      <c r="B452" s="252" t="str">
        <f t="shared" si="81"/>
        <v>Д16АТП</v>
      </c>
      <c r="C452" s="253" t="s">
        <v>5</v>
      </c>
      <c r="D452" s="254">
        <f t="shared" si="82"/>
        <v>255</v>
      </c>
      <c r="E452" s="252" t="str">
        <f t="shared" si="83"/>
        <v>1200×2500</v>
      </c>
      <c r="F452" s="222">
        <f t="shared" si="85"/>
        <v>6</v>
      </c>
      <c r="G452" s="232">
        <v>255</v>
      </c>
      <c r="H452" s="232">
        <v>1200</v>
      </c>
      <c r="I452" s="232">
        <v>2500</v>
      </c>
      <c r="J452">
        <v>13</v>
      </c>
      <c r="K452" s="146" t="s">
        <v>682</v>
      </c>
      <c r="L452" s="255"/>
      <c r="M452" s="255"/>
      <c r="O452" t="b">
        <f t="shared" si="86"/>
        <v>1</v>
      </c>
      <c r="P452" t="s">
        <v>343</v>
      </c>
      <c r="R452" t="s">
        <v>598</v>
      </c>
      <c r="S452" t="b">
        <f t="shared" si="87"/>
        <v>1</v>
      </c>
    </row>
    <row r="453" spans="1:19" ht="15" customHeight="1">
      <c r="A453" t="str">
        <f t="shared" si="84"/>
        <v>≠255х1300х</v>
      </c>
      <c r="B453" s="252" t="str">
        <f t="shared" si="81"/>
        <v>Д16АТП</v>
      </c>
      <c r="C453" s="253" t="s">
        <v>5</v>
      </c>
      <c r="D453" s="254">
        <f t="shared" si="82"/>
        <v>255</v>
      </c>
      <c r="E453" s="252" t="str">
        <f t="shared" si="83"/>
        <v>1300×2500</v>
      </c>
      <c r="F453" s="222">
        <f t="shared" si="85"/>
        <v>6</v>
      </c>
      <c r="G453" s="232">
        <v>255</v>
      </c>
      <c r="H453">
        <v>1300</v>
      </c>
      <c r="I453" s="232">
        <v>2500</v>
      </c>
      <c r="J453">
        <v>13</v>
      </c>
      <c r="K453" s="146" t="s">
        <v>683</v>
      </c>
      <c r="L453" s="255"/>
      <c r="M453" s="255"/>
      <c r="O453" t="b">
        <f t="shared" si="86"/>
        <v>1</v>
      </c>
      <c r="P453" t="s">
        <v>343</v>
      </c>
      <c r="R453" t="s">
        <v>598</v>
      </c>
      <c r="S453" t="b">
        <f t="shared" si="87"/>
        <v>1</v>
      </c>
    </row>
    <row r="454" spans="1:19" ht="16.5">
      <c r="A454" t="str">
        <f t="shared" si="84"/>
        <v>≠265х1300х</v>
      </c>
      <c r="B454" s="252" t="str">
        <f t="shared" si="81"/>
        <v>Д16АТП</v>
      </c>
      <c r="C454" s="253" t="s">
        <v>5</v>
      </c>
      <c r="D454" s="254">
        <f t="shared" si="82"/>
        <v>265</v>
      </c>
      <c r="E454" s="252" t="str">
        <f t="shared" si="83"/>
        <v>1300×2700</v>
      </c>
      <c r="F454" s="222">
        <f t="shared" si="85"/>
        <v>6</v>
      </c>
      <c r="G454" s="232">
        <v>265</v>
      </c>
      <c r="H454">
        <v>1300</v>
      </c>
      <c r="I454" s="232">
        <v>2700</v>
      </c>
      <c r="J454">
        <v>13</v>
      </c>
      <c r="K454" s="146" t="s">
        <v>684</v>
      </c>
      <c r="L454" s="255"/>
      <c r="M454" s="255"/>
      <c r="O454" t="b">
        <f t="shared" si="86"/>
        <v>1</v>
      </c>
      <c r="P454" t="s">
        <v>343</v>
      </c>
      <c r="R454" t="s">
        <v>598</v>
      </c>
      <c r="S454" t="b">
        <f t="shared" si="87"/>
        <v>1</v>
      </c>
    </row>
    <row r="455" spans="1:19" ht="15" customHeight="1">
      <c r="A455" t="str">
        <f t="shared" si="84"/>
        <v>≠280х1300х</v>
      </c>
      <c r="B455" s="252" t="str">
        <f t="shared" si="81"/>
        <v>Д16АТП</v>
      </c>
      <c r="C455" s="253" t="s">
        <v>5</v>
      </c>
      <c r="D455" s="254">
        <f t="shared" si="82"/>
        <v>280</v>
      </c>
      <c r="E455" s="252" t="str">
        <f t="shared" si="83"/>
        <v>1300×2500</v>
      </c>
      <c r="F455" s="222">
        <f t="shared" si="85"/>
        <v>6</v>
      </c>
      <c r="G455" s="232">
        <v>280</v>
      </c>
      <c r="H455">
        <v>1300</v>
      </c>
      <c r="I455" s="232">
        <v>2500</v>
      </c>
      <c r="J455">
        <v>13</v>
      </c>
      <c r="K455" s="146" t="s">
        <v>685</v>
      </c>
      <c r="L455" s="255"/>
      <c r="M455" s="255"/>
      <c r="O455" t="b">
        <f t="shared" si="86"/>
        <v>1</v>
      </c>
      <c r="P455" t="s">
        <v>343</v>
      </c>
      <c r="R455" t="s">
        <v>598</v>
      </c>
      <c r="S455" t="b">
        <f t="shared" si="87"/>
        <v>1</v>
      </c>
    </row>
    <row r="456" spans="1:19" ht="16.5">
      <c r="A456" t="str">
        <f t="shared" si="84"/>
        <v>≠305х1300х</v>
      </c>
      <c r="B456" s="252" t="str">
        <f t="shared" si="81"/>
        <v>Д16АТП</v>
      </c>
      <c r="C456" s="253" t="s">
        <v>5</v>
      </c>
      <c r="D456" s="254">
        <f t="shared" si="82"/>
        <v>305</v>
      </c>
      <c r="E456" s="252" t="str">
        <f t="shared" si="83"/>
        <v>1300×2600</v>
      </c>
      <c r="F456" s="222">
        <f t="shared" si="85"/>
        <v>6</v>
      </c>
      <c r="G456" s="232">
        <v>305</v>
      </c>
      <c r="H456">
        <v>1300</v>
      </c>
      <c r="I456" s="232">
        <v>2600</v>
      </c>
      <c r="J456">
        <v>13</v>
      </c>
      <c r="K456" s="146" t="s">
        <v>509</v>
      </c>
      <c r="L456" s="255"/>
      <c r="M456" s="255"/>
      <c r="O456" t="b">
        <f t="shared" si="86"/>
        <v>1</v>
      </c>
      <c r="P456" t="s">
        <v>343</v>
      </c>
      <c r="R456" t="s">
        <v>598</v>
      </c>
      <c r="S456" t="b">
        <f t="shared" si="87"/>
        <v>1</v>
      </c>
    </row>
    <row r="457" spans="1:19" ht="15" customHeight="1">
      <c r="A457" t="str">
        <f t="shared" si="84"/>
        <v>≠325х1200х</v>
      </c>
      <c r="B457" s="252" t="str">
        <f t="shared" si="81"/>
        <v>Д16АТП</v>
      </c>
      <c r="C457" s="253" t="s">
        <v>5</v>
      </c>
      <c r="D457" s="254">
        <f t="shared" si="82"/>
        <v>325</v>
      </c>
      <c r="E457" s="252" t="str">
        <f t="shared" si="83"/>
        <v>1200×2600</v>
      </c>
      <c r="F457" s="222">
        <f t="shared" si="85"/>
        <v>6</v>
      </c>
      <c r="G457" s="232">
        <v>325</v>
      </c>
      <c r="H457" s="232">
        <v>1200</v>
      </c>
      <c r="I457" s="232">
        <v>2600</v>
      </c>
      <c r="J457">
        <v>13</v>
      </c>
      <c r="K457" s="146" t="s">
        <v>686</v>
      </c>
      <c r="L457" s="255"/>
      <c r="M457" s="255"/>
      <c r="O457" t="b">
        <f t="shared" si="86"/>
        <v>1</v>
      </c>
      <c r="P457" t="s">
        <v>343</v>
      </c>
      <c r="R457" t="s">
        <v>598</v>
      </c>
      <c r="S457" t="b">
        <f t="shared" si="87"/>
        <v>1</v>
      </c>
    </row>
    <row r="458" spans="1:19" ht="15" customHeight="1">
      <c r="A458" t="str">
        <f t="shared" si="84"/>
        <v>≠325х1300х</v>
      </c>
      <c r="B458" s="252" t="str">
        <f t="shared" si="81"/>
        <v>Д16АТП</v>
      </c>
      <c r="C458" s="253" t="s">
        <v>5</v>
      </c>
      <c r="D458" s="254">
        <f t="shared" si="82"/>
        <v>325</v>
      </c>
      <c r="E458" s="252" t="str">
        <f t="shared" si="83"/>
        <v>1300×2600</v>
      </c>
      <c r="F458" s="222">
        <f t="shared" si="85"/>
        <v>6</v>
      </c>
      <c r="G458" s="232">
        <v>325</v>
      </c>
      <c r="H458">
        <v>1300</v>
      </c>
      <c r="I458" s="232">
        <v>2600</v>
      </c>
      <c r="J458">
        <v>13</v>
      </c>
      <c r="K458" s="146" t="s">
        <v>687</v>
      </c>
      <c r="L458" s="255"/>
      <c r="M458" s="255"/>
      <c r="O458" t="b">
        <f t="shared" si="86"/>
        <v>1</v>
      </c>
      <c r="P458" t="s">
        <v>343</v>
      </c>
      <c r="R458" t="s">
        <v>598</v>
      </c>
      <c r="S458" t="b">
        <f t="shared" si="87"/>
        <v>1</v>
      </c>
    </row>
    <row r="459" spans="1:19" ht="15" customHeight="1">
      <c r="A459" t="str">
        <f t="shared" si="84"/>
        <v>≠335х1200х</v>
      </c>
      <c r="B459" s="252" t="str">
        <f t="shared" si="81"/>
        <v>Д16АТП</v>
      </c>
      <c r="C459" s="253" t="s">
        <v>5</v>
      </c>
      <c r="D459" s="254">
        <f t="shared" si="82"/>
        <v>335</v>
      </c>
      <c r="E459" s="252" t="str">
        <f t="shared" si="83"/>
        <v>1200×2600</v>
      </c>
      <c r="F459" s="222">
        <f t="shared" si="85"/>
        <v>6</v>
      </c>
      <c r="G459" s="232">
        <v>335</v>
      </c>
      <c r="H459" s="232">
        <v>1200</v>
      </c>
      <c r="I459" s="232">
        <v>2600</v>
      </c>
      <c r="J459">
        <v>13</v>
      </c>
      <c r="K459" s="146" t="s">
        <v>688</v>
      </c>
      <c r="L459" s="255"/>
      <c r="M459" s="255"/>
      <c r="O459" t="b">
        <f t="shared" si="86"/>
        <v>1</v>
      </c>
      <c r="P459" t="s">
        <v>343</v>
      </c>
      <c r="R459" t="s">
        <v>598</v>
      </c>
      <c r="S459" t="b">
        <f t="shared" si="87"/>
        <v>0</v>
      </c>
    </row>
    <row r="460" spans="1:19" ht="16.5">
      <c r="A460" t="str">
        <f t="shared" si="84"/>
        <v>≠355х1300х</v>
      </c>
      <c r="B460" s="252" t="str">
        <f t="shared" si="81"/>
        <v>Д16АТП</v>
      </c>
      <c r="C460" s="253" t="s">
        <v>5</v>
      </c>
      <c r="D460" s="254">
        <f t="shared" si="82"/>
        <v>355</v>
      </c>
      <c r="E460" s="252" t="str">
        <f t="shared" si="83"/>
        <v>1300×2600</v>
      </c>
      <c r="F460" s="222">
        <f t="shared" si="85"/>
        <v>6</v>
      </c>
      <c r="G460" s="232">
        <v>355</v>
      </c>
      <c r="H460">
        <v>1300</v>
      </c>
      <c r="I460" s="232">
        <v>2600</v>
      </c>
      <c r="J460">
        <v>13</v>
      </c>
      <c r="K460" s="146" t="s">
        <v>689</v>
      </c>
      <c r="L460" s="255"/>
      <c r="M460" s="255"/>
      <c r="O460" t="b">
        <f t="shared" si="86"/>
        <v>0</v>
      </c>
      <c r="P460" t="s">
        <v>343</v>
      </c>
      <c r="R460" t="s">
        <v>598</v>
      </c>
      <c r="S460">
        <f t="shared" si="87"/>
        <v>0</v>
      </c>
    </row>
  </sheetData>
  <autoFilter ref="A253:L330" xr:uid="{00000000-0009-0000-0000-000003000000}"/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11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71"/>
  <sheetViews>
    <sheetView zoomScaleNormal="100" workbookViewId="0">
      <selection activeCell="I10" sqref="I10"/>
    </sheetView>
  </sheetViews>
  <sheetFormatPr defaultRowHeight="15"/>
  <cols>
    <col min="1" max="1" width="12.7109375"/>
    <col min="2" max="2" width="2.42578125"/>
    <col min="3" max="3" width="3.5703125"/>
    <col min="4" max="4" width="10.5703125"/>
    <col min="5" max="5" width="13"/>
    <col min="6" max="6" width="2.7109375"/>
    <col min="7" max="7" width="3.5703125"/>
    <col min="8" max="8" width="11"/>
    <col min="9" max="9" width="12.5703125"/>
    <col min="10" max="10" width="2"/>
    <col min="11" max="11" width="4"/>
    <col min="12" max="12" width="10.42578125"/>
    <col min="13" max="13" width="12.7109375"/>
    <col min="14" max="14" width="2.42578125"/>
    <col min="15" max="15" width="4.42578125"/>
    <col min="16" max="16" width="10.42578125"/>
    <col min="17" max="1025" width="8.5703125"/>
  </cols>
  <sheetData>
    <row r="1" spans="1:16" ht="45" customHeight="1">
      <c r="A1" s="1255" t="s">
        <v>0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</row>
    <row r="2" spans="1:16" ht="45" customHeight="1">
      <c r="A2" s="1274" t="s">
        <v>1361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</row>
    <row r="3" spans="1:16" ht="26.25" customHeight="1">
      <c r="A3" s="1258" t="s">
        <v>690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</row>
    <row r="4" spans="1:16" ht="20.25">
      <c r="A4" s="1" t="s">
        <v>2</v>
      </c>
      <c r="B4" s="1259" t="s">
        <v>3</v>
      </c>
      <c r="C4" s="1259"/>
      <c r="D4" s="1259"/>
      <c r="E4" s="1" t="s">
        <v>2</v>
      </c>
      <c r="F4" s="1259" t="s">
        <v>3</v>
      </c>
      <c r="G4" s="1259"/>
      <c r="H4" s="1259"/>
      <c r="I4" s="1" t="s">
        <v>2</v>
      </c>
      <c r="J4" s="1259" t="s">
        <v>3</v>
      </c>
      <c r="K4" s="1259"/>
      <c r="L4" s="1259"/>
      <c r="M4" s="1" t="s">
        <v>2</v>
      </c>
      <c r="N4" s="1259" t="s">
        <v>3</v>
      </c>
      <c r="O4" s="1259"/>
      <c r="P4" s="1259"/>
    </row>
    <row r="5" spans="1:16" ht="22.5" customHeight="1">
      <c r="A5" s="1276" t="s">
        <v>691</v>
      </c>
      <c r="B5" s="1276"/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</row>
    <row r="6" spans="1:16" ht="13.5" customHeight="1">
      <c r="A6" s="2" t="s">
        <v>692</v>
      </c>
      <c r="B6" s="256" t="s">
        <v>5</v>
      </c>
      <c r="C6" s="8">
        <v>0.5</v>
      </c>
      <c r="D6" s="5" t="s">
        <v>9</v>
      </c>
      <c r="E6" s="257" t="s">
        <v>693</v>
      </c>
      <c r="F6" s="258" t="s">
        <v>5</v>
      </c>
      <c r="G6" s="259">
        <v>1.5</v>
      </c>
      <c r="H6" s="260" t="s">
        <v>9</v>
      </c>
      <c r="I6" s="257" t="s">
        <v>693</v>
      </c>
      <c r="J6" s="258" t="s">
        <v>5</v>
      </c>
      <c r="K6" s="259">
        <v>3</v>
      </c>
      <c r="L6" s="260" t="s">
        <v>8</v>
      </c>
      <c r="M6" s="257" t="s">
        <v>692</v>
      </c>
      <c r="N6" s="258" t="s">
        <v>5</v>
      </c>
      <c r="O6" s="259">
        <v>8</v>
      </c>
      <c r="P6" s="261" t="s">
        <v>9</v>
      </c>
    </row>
    <row r="7" spans="1:16" ht="13.5" customHeight="1">
      <c r="A7" s="262" t="s">
        <v>693</v>
      </c>
      <c r="B7" s="21" t="s">
        <v>5</v>
      </c>
      <c r="C7" s="263">
        <v>0.5</v>
      </c>
      <c r="D7" s="264" t="s">
        <v>9</v>
      </c>
      <c r="E7" s="265" t="s">
        <v>693</v>
      </c>
      <c r="F7" s="266" t="s">
        <v>5</v>
      </c>
      <c r="G7" s="263">
        <v>1.5</v>
      </c>
      <c r="H7" s="264" t="s">
        <v>13</v>
      </c>
      <c r="I7" s="265" t="s">
        <v>692</v>
      </c>
      <c r="J7" s="266" t="s">
        <v>5</v>
      </c>
      <c r="K7" s="263">
        <v>4</v>
      </c>
      <c r="L7" s="264" t="s">
        <v>9</v>
      </c>
      <c r="M7" s="265" t="s">
        <v>692</v>
      </c>
      <c r="N7" s="266" t="s">
        <v>5</v>
      </c>
      <c r="O7" s="263">
        <v>8.5</v>
      </c>
      <c r="P7" s="267" t="s">
        <v>9</v>
      </c>
    </row>
    <row r="8" spans="1:16" ht="13.5" customHeight="1">
      <c r="A8" s="13" t="s">
        <v>692</v>
      </c>
      <c r="B8" s="268" t="s">
        <v>5</v>
      </c>
      <c r="C8" s="19">
        <v>0.8</v>
      </c>
      <c r="D8" s="264" t="s">
        <v>9</v>
      </c>
      <c r="E8" s="265" t="s">
        <v>693</v>
      </c>
      <c r="F8" s="266" t="s">
        <v>5</v>
      </c>
      <c r="G8" s="263">
        <v>2</v>
      </c>
      <c r="H8" s="264" t="s">
        <v>9</v>
      </c>
      <c r="I8" s="265" t="s">
        <v>693</v>
      </c>
      <c r="J8" s="266" t="s">
        <v>5</v>
      </c>
      <c r="K8" s="263">
        <v>4</v>
      </c>
      <c r="L8" s="264" t="s">
        <v>9</v>
      </c>
      <c r="M8" s="265" t="s">
        <v>692</v>
      </c>
      <c r="N8" s="266" t="s">
        <v>5</v>
      </c>
      <c r="O8" s="269">
        <v>10</v>
      </c>
      <c r="P8" s="267" t="s">
        <v>9</v>
      </c>
    </row>
    <row r="9" spans="1:16" ht="13.5" customHeight="1">
      <c r="A9" s="262" t="s">
        <v>693</v>
      </c>
      <c r="B9" s="21" t="s">
        <v>5</v>
      </c>
      <c r="C9" s="263">
        <v>0.8</v>
      </c>
      <c r="D9" s="264" t="s">
        <v>9</v>
      </c>
      <c r="E9" s="265" t="s">
        <v>693</v>
      </c>
      <c r="F9" s="266" t="s">
        <v>5</v>
      </c>
      <c r="G9" s="263">
        <v>2</v>
      </c>
      <c r="H9" s="264" t="s">
        <v>13</v>
      </c>
      <c r="I9" s="265" t="s">
        <v>692</v>
      </c>
      <c r="J9" s="266" t="s">
        <v>5</v>
      </c>
      <c r="K9" s="263">
        <v>5</v>
      </c>
      <c r="L9" s="264" t="s">
        <v>9</v>
      </c>
      <c r="M9" s="265" t="s">
        <v>692</v>
      </c>
      <c r="N9" s="266" t="s">
        <v>5</v>
      </c>
      <c r="O9" s="269">
        <v>10</v>
      </c>
      <c r="P9" s="267" t="s">
        <v>8</v>
      </c>
    </row>
    <row r="10" spans="1:16" ht="13.5" customHeight="1">
      <c r="A10" s="262" t="s">
        <v>692</v>
      </c>
      <c r="B10" s="266" t="s">
        <v>5</v>
      </c>
      <c r="C10" s="263">
        <v>1</v>
      </c>
      <c r="D10" s="264" t="s">
        <v>9</v>
      </c>
      <c r="E10" s="265" t="s">
        <v>692</v>
      </c>
      <c r="F10" s="266" t="s">
        <v>5</v>
      </c>
      <c r="G10" s="263">
        <v>2.5</v>
      </c>
      <c r="H10" s="264" t="s">
        <v>9</v>
      </c>
      <c r="I10" s="265" t="s">
        <v>693</v>
      </c>
      <c r="J10" s="266" t="s">
        <v>5</v>
      </c>
      <c r="K10" s="263">
        <v>5</v>
      </c>
      <c r="L10" s="264" t="s">
        <v>8</v>
      </c>
      <c r="M10" s="265" t="s">
        <v>693</v>
      </c>
      <c r="N10" s="266" t="s">
        <v>5</v>
      </c>
      <c r="O10" s="270">
        <v>10</v>
      </c>
      <c r="P10" s="267" t="s">
        <v>13</v>
      </c>
    </row>
    <row r="11" spans="1:16" ht="13.5" customHeight="1">
      <c r="A11" s="262" t="s">
        <v>693</v>
      </c>
      <c r="B11" s="266" t="s">
        <v>5</v>
      </c>
      <c r="C11" s="263">
        <v>1</v>
      </c>
      <c r="D11" s="264" t="s">
        <v>13</v>
      </c>
      <c r="E11" s="265" t="s">
        <v>692</v>
      </c>
      <c r="F11" s="266" t="s">
        <v>5</v>
      </c>
      <c r="G11" s="263">
        <v>3</v>
      </c>
      <c r="H11" s="264" t="s">
        <v>13</v>
      </c>
      <c r="I11" s="265" t="s">
        <v>692</v>
      </c>
      <c r="J11" s="266" t="s">
        <v>5</v>
      </c>
      <c r="K11" s="263">
        <v>6</v>
      </c>
      <c r="L11" s="264" t="s">
        <v>13</v>
      </c>
      <c r="M11" s="271"/>
      <c r="N11" s="272"/>
      <c r="O11" s="273"/>
      <c r="P11" s="274"/>
    </row>
    <row r="12" spans="1:16" ht="15" customHeight="1">
      <c r="A12" s="275" t="s">
        <v>692</v>
      </c>
      <c r="B12" s="276" t="s">
        <v>5</v>
      </c>
      <c r="C12" s="277">
        <v>1.5</v>
      </c>
      <c r="D12" s="278" t="s">
        <v>13</v>
      </c>
      <c r="E12" s="279" t="s">
        <v>693</v>
      </c>
      <c r="F12" s="276" t="s">
        <v>5</v>
      </c>
      <c r="G12" s="277">
        <v>3</v>
      </c>
      <c r="H12" s="278" t="s">
        <v>6</v>
      </c>
      <c r="I12" s="279" t="s">
        <v>693</v>
      </c>
      <c r="J12" s="276" t="s">
        <v>5</v>
      </c>
      <c r="K12" s="277">
        <v>6</v>
      </c>
      <c r="L12" s="278" t="s">
        <v>13</v>
      </c>
      <c r="M12" s="280"/>
      <c r="N12" s="281"/>
      <c r="O12" s="282"/>
      <c r="P12" s="283"/>
    </row>
    <row r="13" spans="1:16" ht="15" customHeight="1">
      <c r="A13" s="284" t="s">
        <v>694</v>
      </c>
      <c r="B13" s="258" t="s">
        <v>5</v>
      </c>
      <c r="C13" s="259">
        <v>0.5</v>
      </c>
      <c r="D13" s="260" t="s">
        <v>9</v>
      </c>
      <c r="E13" s="257" t="s">
        <v>695</v>
      </c>
      <c r="F13" s="258" t="s">
        <v>5</v>
      </c>
      <c r="G13" s="259">
        <v>1</v>
      </c>
      <c r="H13" s="260" t="s">
        <v>9</v>
      </c>
      <c r="I13" s="257" t="s">
        <v>695</v>
      </c>
      <c r="J13" s="10" t="s">
        <v>5</v>
      </c>
      <c r="K13" s="259">
        <v>2.5</v>
      </c>
      <c r="L13" s="260" t="s">
        <v>8</v>
      </c>
      <c r="M13" s="257" t="s">
        <v>696</v>
      </c>
      <c r="N13" s="258" t="s">
        <v>5</v>
      </c>
      <c r="O13" s="259">
        <v>0.8</v>
      </c>
      <c r="P13" s="261" t="s">
        <v>8</v>
      </c>
    </row>
    <row r="14" spans="1:16" ht="13.5" customHeight="1">
      <c r="A14" s="262" t="s">
        <v>694</v>
      </c>
      <c r="B14" s="266" t="s">
        <v>5</v>
      </c>
      <c r="C14" s="263">
        <v>0.8</v>
      </c>
      <c r="D14" s="264" t="s">
        <v>9</v>
      </c>
      <c r="E14" s="265" t="s">
        <v>694</v>
      </c>
      <c r="F14" s="266" t="s">
        <v>5</v>
      </c>
      <c r="G14" s="263">
        <v>1.5</v>
      </c>
      <c r="H14" s="264" t="s">
        <v>9</v>
      </c>
      <c r="I14" s="265" t="s">
        <v>694</v>
      </c>
      <c r="J14" s="266" t="s">
        <v>5</v>
      </c>
      <c r="K14" s="263">
        <v>3</v>
      </c>
      <c r="L14" s="264" t="s">
        <v>9</v>
      </c>
      <c r="M14" s="265" t="s">
        <v>696</v>
      </c>
      <c r="N14" s="266" t="s">
        <v>5</v>
      </c>
      <c r="O14" s="263">
        <v>1.5</v>
      </c>
      <c r="P14" s="267" t="s">
        <v>8</v>
      </c>
    </row>
    <row r="15" spans="1:16" ht="13.5" customHeight="1">
      <c r="A15" s="262" t="s">
        <v>694</v>
      </c>
      <c r="B15" s="266" t="s">
        <v>5</v>
      </c>
      <c r="C15" s="263">
        <v>0.8</v>
      </c>
      <c r="D15" s="264" t="s">
        <v>13</v>
      </c>
      <c r="E15" s="265" t="s">
        <v>695</v>
      </c>
      <c r="F15" s="266" t="s">
        <v>5</v>
      </c>
      <c r="G15" s="263">
        <v>1.5</v>
      </c>
      <c r="H15" s="264" t="s">
        <v>6</v>
      </c>
      <c r="I15" s="265" t="s">
        <v>694</v>
      </c>
      <c r="J15" s="266" t="s">
        <v>5</v>
      </c>
      <c r="K15" s="263">
        <v>3</v>
      </c>
      <c r="L15" s="264" t="s">
        <v>13</v>
      </c>
      <c r="M15" s="265" t="s">
        <v>696</v>
      </c>
      <c r="N15" s="266" t="s">
        <v>5</v>
      </c>
      <c r="O15" s="263">
        <v>2</v>
      </c>
      <c r="P15" s="267" t="s">
        <v>8</v>
      </c>
    </row>
    <row r="16" spans="1:16" ht="13.5" customHeight="1">
      <c r="A16" s="262" t="s">
        <v>695</v>
      </c>
      <c r="B16" s="266" t="s">
        <v>5</v>
      </c>
      <c r="C16" s="263">
        <v>0.8</v>
      </c>
      <c r="D16" s="285" t="s">
        <v>6</v>
      </c>
      <c r="E16" s="265" t="s">
        <v>694</v>
      </c>
      <c r="F16" s="266" t="s">
        <v>5</v>
      </c>
      <c r="G16" s="263">
        <v>2</v>
      </c>
      <c r="H16" s="264" t="s">
        <v>13</v>
      </c>
      <c r="I16" s="265" t="s">
        <v>694</v>
      </c>
      <c r="J16" s="21" t="s">
        <v>5</v>
      </c>
      <c r="K16" s="263">
        <v>4</v>
      </c>
      <c r="L16" s="264" t="s">
        <v>13</v>
      </c>
      <c r="M16" s="265" t="s">
        <v>696</v>
      </c>
      <c r="N16" s="266" t="s">
        <v>5</v>
      </c>
      <c r="O16" s="263">
        <v>3</v>
      </c>
      <c r="P16" s="267" t="s">
        <v>8</v>
      </c>
    </row>
    <row r="17" spans="1:16" ht="15" customHeight="1">
      <c r="A17" s="275" t="s">
        <v>694</v>
      </c>
      <c r="B17" s="276" t="s">
        <v>5</v>
      </c>
      <c r="C17" s="277">
        <v>1</v>
      </c>
      <c r="D17" s="286" t="s">
        <v>9</v>
      </c>
      <c r="E17" s="279" t="s">
        <v>695</v>
      </c>
      <c r="F17" s="276" t="s">
        <v>5</v>
      </c>
      <c r="G17" s="277">
        <v>2</v>
      </c>
      <c r="H17" s="278" t="s">
        <v>6</v>
      </c>
      <c r="I17" s="279" t="s">
        <v>695</v>
      </c>
      <c r="J17" s="32" t="s">
        <v>5</v>
      </c>
      <c r="K17" s="277">
        <v>4</v>
      </c>
      <c r="L17" s="278" t="s">
        <v>6</v>
      </c>
      <c r="M17" s="279"/>
      <c r="N17" s="276"/>
      <c r="O17" s="277"/>
      <c r="P17" s="287"/>
    </row>
    <row r="18" spans="1:16" ht="15" customHeight="1">
      <c r="A18" s="284" t="s">
        <v>697</v>
      </c>
      <c r="B18" s="258" t="s">
        <v>5</v>
      </c>
      <c r="C18" s="259">
        <v>0.5</v>
      </c>
      <c r="D18" s="260" t="s">
        <v>9</v>
      </c>
      <c r="E18" s="265" t="s">
        <v>698</v>
      </c>
      <c r="F18" s="266" t="s">
        <v>5</v>
      </c>
      <c r="G18" s="270">
        <v>1.5</v>
      </c>
      <c r="H18" s="264" t="s">
        <v>699</v>
      </c>
      <c r="I18" s="265" t="s">
        <v>697</v>
      </c>
      <c r="J18" s="266" t="s">
        <v>5</v>
      </c>
      <c r="K18" s="263">
        <v>5</v>
      </c>
      <c r="L18" s="260" t="s">
        <v>9</v>
      </c>
      <c r="M18" s="288" t="s">
        <v>700</v>
      </c>
      <c r="N18" s="289" t="s">
        <v>5</v>
      </c>
      <c r="O18" s="290">
        <v>2</v>
      </c>
      <c r="P18" s="291" t="s">
        <v>13</v>
      </c>
    </row>
    <row r="19" spans="1:16" ht="13.5" customHeight="1">
      <c r="A19" s="262" t="s">
        <v>697</v>
      </c>
      <c r="B19" s="266" t="s">
        <v>5</v>
      </c>
      <c r="C19" s="263">
        <v>0.6</v>
      </c>
      <c r="D19" s="264" t="s">
        <v>9</v>
      </c>
      <c r="E19" s="266" t="s">
        <v>697</v>
      </c>
      <c r="F19" s="268" t="s">
        <v>5</v>
      </c>
      <c r="G19" s="19">
        <v>2</v>
      </c>
      <c r="H19" s="264" t="s">
        <v>9</v>
      </c>
      <c r="I19" s="265" t="s">
        <v>697</v>
      </c>
      <c r="J19" s="266" t="s">
        <v>5</v>
      </c>
      <c r="K19" s="263">
        <v>5</v>
      </c>
      <c r="L19" s="264" t="s">
        <v>13</v>
      </c>
      <c r="M19" s="292" t="s">
        <v>700</v>
      </c>
      <c r="N19" s="293" t="s">
        <v>5</v>
      </c>
      <c r="O19" s="294">
        <v>3</v>
      </c>
      <c r="P19" s="295" t="s">
        <v>9</v>
      </c>
    </row>
    <row r="20" spans="1:16" ht="13.5" customHeight="1">
      <c r="A20" s="262" t="s">
        <v>697</v>
      </c>
      <c r="B20" s="268" t="s">
        <v>5</v>
      </c>
      <c r="C20" s="19">
        <v>0.8</v>
      </c>
      <c r="D20" s="285" t="s">
        <v>9</v>
      </c>
      <c r="E20" s="265" t="s">
        <v>697</v>
      </c>
      <c r="F20" s="268" t="s">
        <v>5</v>
      </c>
      <c r="G20" s="19">
        <v>2</v>
      </c>
      <c r="H20" s="264" t="s">
        <v>13</v>
      </c>
      <c r="I20" s="265" t="s">
        <v>697</v>
      </c>
      <c r="J20" s="266" t="s">
        <v>5</v>
      </c>
      <c r="K20" s="263">
        <v>6</v>
      </c>
      <c r="L20" s="264" t="s">
        <v>9</v>
      </c>
      <c r="P20" s="296"/>
    </row>
    <row r="21" spans="1:16" ht="13.5" customHeight="1">
      <c r="A21" s="262" t="s">
        <v>697</v>
      </c>
      <c r="B21" s="268" t="s">
        <v>5</v>
      </c>
      <c r="C21" s="19">
        <v>1</v>
      </c>
      <c r="D21" s="264" t="s">
        <v>9</v>
      </c>
      <c r="E21" s="265" t="s">
        <v>697</v>
      </c>
      <c r="F21" s="266" t="s">
        <v>5</v>
      </c>
      <c r="G21" s="263">
        <v>2.5</v>
      </c>
      <c r="H21" s="264" t="s">
        <v>9</v>
      </c>
      <c r="I21" s="265" t="s">
        <v>697</v>
      </c>
      <c r="J21" s="266" t="s">
        <v>5</v>
      </c>
      <c r="K21" s="263">
        <v>8</v>
      </c>
      <c r="L21" s="264" t="s">
        <v>9</v>
      </c>
      <c r="M21" s="266" t="s">
        <v>701</v>
      </c>
      <c r="N21" s="266" t="s">
        <v>5</v>
      </c>
      <c r="O21" s="263">
        <v>0.5</v>
      </c>
      <c r="P21" s="267" t="s">
        <v>9</v>
      </c>
    </row>
    <row r="22" spans="1:16" ht="13.5" customHeight="1">
      <c r="A22" s="262" t="s">
        <v>698</v>
      </c>
      <c r="B22" s="266" t="s">
        <v>5</v>
      </c>
      <c r="C22" s="263">
        <v>1</v>
      </c>
      <c r="D22" s="264" t="s">
        <v>9</v>
      </c>
      <c r="E22" s="265" t="s">
        <v>698</v>
      </c>
      <c r="F22" s="62" t="s">
        <v>5</v>
      </c>
      <c r="G22" s="297">
        <v>2.5</v>
      </c>
      <c r="H22" s="298" t="s">
        <v>9</v>
      </c>
      <c r="I22" s="299" t="s">
        <v>697</v>
      </c>
      <c r="J22" s="300" t="s">
        <v>5</v>
      </c>
      <c r="K22" s="297">
        <v>8</v>
      </c>
      <c r="L22" s="298" t="s">
        <v>13</v>
      </c>
      <c r="M22" s="293" t="s">
        <v>701</v>
      </c>
      <c r="N22" s="293" t="s">
        <v>5</v>
      </c>
      <c r="O22" s="294">
        <v>0.8</v>
      </c>
      <c r="P22" s="295" t="s">
        <v>9</v>
      </c>
    </row>
    <row r="23" spans="1:16" ht="13.5" customHeight="1">
      <c r="A23" s="262" t="s">
        <v>697</v>
      </c>
      <c r="B23" s="266" t="s">
        <v>5</v>
      </c>
      <c r="C23" s="263">
        <v>1</v>
      </c>
      <c r="D23" s="264" t="s">
        <v>13</v>
      </c>
      <c r="E23" s="265" t="s">
        <v>697</v>
      </c>
      <c r="F23" s="266" t="s">
        <v>5</v>
      </c>
      <c r="G23" s="263">
        <v>2.5</v>
      </c>
      <c r="H23" s="264" t="s">
        <v>13</v>
      </c>
      <c r="I23" s="265" t="s">
        <v>697</v>
      </c>
      <c r="J23" s="266" t="s">
        <v>5</v>
      </c>
      <c r="K23" s="263">
        <v>10</v>
      </c>
      <c r="L23" s="264" t="s">
        <v>9</v>
      </c>
      <c r="M23" s="300" t="s">
        <v>701</v>
      </c>
      <c r="N23" s="300" t="s">
        <v>5</v>
      </c>
      <c r="O23" s="297">
        <v>1</v>
      </c>
      <c r="P23" s="301" t="s">
        <v>9</v>
      </c>
    </row>
    <row r="24" spans="1:16" ht="13.5" customHeight="1">
      <c r="A24" s="262" t="s">
        <v>697</v>
      </c>
      <c r="B24" s="268" t="s">
        <v>5</v>
      </c>
      <c r="C24" s="19">
        <v>1.2</v>
      </c>
      <c r="D24" s="264" t="s">
        <v>9</v>
      </c>
      <c r="E24" s="265" t="s">
        <v>697</v>
      </c>
      <c r="F24" s="266" t="s">
        <v>5</v>
      </c>
      <c r="G24" s="263">
        <v>3</v>
      </c>
      <c r="H24" s="264" t="s">
        <v>9</v>
      </c>
      <c r="I24" s="279" t="s">
        <v>697</v>
      </c>
      <c r="J24" s="276" t="s">
        <v>5</v>
      </c>
      <c r="K24" s="277">
        <v>10</v>
      </c>
      <c r="L24" s="278" t="s">
        <v>13</v>
      </c>
      <c r="M24" s="266" t="s">
        <v>701</v>
      </c>
      <c r="N24" s="266" t="s">
        <v>5</v>
      </c>
      <c r="O24" s="263">
        <v>1.5</v>
      </c>
      <c r="P24" s="267" t="s">
        <v>9</v>
      </c>
    </row>
    <row r="25" spans="1:16" ht="13.5" customHeight="1">
      <c r="A25" s="299" t="s">
        <v>697</v>
      </c>
      <c r="B25" s="302" t="s">
        <v>5</v>
      </c>
      <c r="C25" s="303">
        <v>1.5</v>
      </c>
      <c r="D25" s="298" t="s">
        <v>9</v>
      </c>
      <c r="E25" s="265" t="s">
        <v>697</v>
      </c>
      <c r="F25" s="266" t="s">
        <v>5</v>
      </c>
      <c r="G25" s="263">
        <v>3</v>
      </c>
      <c r="H25" s="264" t="s">
        <v>13</v>
      </c>
      <c r="I25" s="293" t="s">
        <v>700</v>
      </c>
      <c r="J25" s="293" t="s">
        <v>5</v>
      </c>
      <c r="K25" s="294">
        <v>0.5</v>
      </c>
      <c r="L25" s="304" t="s">
        <v>9</v>
      </c>
      <c r="M25" s="266" t="s">
        <v>701</v>
      </c>
      <c r="N25" s="266" t="s">
        <v>5</v>
      </c>
      <c r="O25" s="263">
        <v>2</v>
      </c>
      <c r="P25" s="267" t="s">
        <v>9</v>
      </c>
    </row>
    <row r="26" spans="1:16" ht="13.5" customHeight="1">
      <c r="A26" s="265" t="s">
        <v>697</v>
      </c>
      <c r="B26" s="268" t="s">
        <v>5</v>
      </c>
      <c r="C26" s="19">
        <v>1.5</v>
      </c>
      <c r="D26" s="264" t="s">
        <v>13</v>
      </c>
      <c r="E26" s="265" t="s">
        <v>697</v>
      </c>
      <c r="F26" s="266" t="s">
        <v>5</v>
      </c>
      <c r="G26" s="263">
        <v>4</v>
      </c>
      <c r="H26" s="264" t="s">
        <v>9</v>
      </c>
      <c r="I26" s="293" t="s">
        <v>700</v>
      </c>
      <c r="J26" s="293" t="s">
        <v>5</v>
      </c>
      <c r="K26" s="294">
        <v>1.5</v>
      </c>
      <c r="L26" s="305" t="s">
        <v>9</v>
      </c>
      <c r="M26" s="266" t="s">
        <v>701</v>
      </c>
      <c r="N26" s="266" t="s">
        <v>5</v>
      </c>
      <c r="O26" s="263">
        <v>3</v>
      </c>
      <c r="P26" s="267" t="s">
        <v>9</v>
      </c>
    </row>
    <row r="27" spans="1:16" ht="13.5" customHeight="1">
      <c r="A27" s="265" t="s">
        <v>698</v>
      </c>
      <c r="B27" s="266" t="s">
        <v>5</v>
      </c>
      <c r="C27" s="263">
        <v>1.5</v>
      </c>
      <c r="D27" s="264" t="s">
        <v>9</v>
      </c>
      <c r="E27" s="265" t="s">
        <v>697</v>
      </c>
      <c r="F27" s="266" t="s">
        <v>5</v>
      </c>
      <c r="G27" s="263">
        <v>4</v>
      </c>
      <c r="H27" s="278" t="s">
        <v>13</v>
      </c>
      <c r="I27" s="293" t="s">
        <v>700</v>
      </c>
      <c r="J27" s="293" t="s">
        <v>5</v>
      </c>
      <c r="K27" s="294">
        <v>2</v>
      </c>
      <c r="L27" s="306" t="s">
        <v>9</v>
      </c>
      <c r="M27" s="282"/>
      <c r="N27" s="282"/>
      <c r="O27" s="282"/>
      <c r="P27" s="283"/>
    </row>
    <row r="28" spans="1:16" ht="13.5" customHeight="1">
      <c r="A28" s="284" t="s">
        <v>702</v>
      </c>
      <c r="B28" s="258" t="s">
        <v>5</v>
      </c>
      <c r="C28" s="259">
        <v>0.5</v>
      </c>
      <c r="D28" s="260" t="s">
        <v>9</v>
      </c>
      <c r="E28" s="257" t="s">
        <v>702</v>
      </c>
      <c r="F28" s="258" t="s">
        <v>5</v>
      </c>
      <c r="G28" s="259">
        <v>1.5</v>
      </c>
      <c r="H28" s="260" t="s">
        <v>13</v>
      </c>
      <c r="I28" s="257" t="s">
        <v>703</v>
      </c>
      <c r="J28" s="10" t="s">
        <v>5</v>
      </c>
      <c r="K28" s="259">
        <v>2.5</v>
      </c>
      <c r="L28" s="260" t="s">
        <v>13</v>
      </c>
      <c r="M28" s="299" t="s">
        <v>702</v>
      </c>
      <c r="N28" s="300" t="s">
        <v>5</v>
      </c>
      <c r="O28" s="297">
        <v>5</v>
      </c>
      <c r="P28" s="301" t="s">
        <v>13</v>
      </c>
    </row>
    <row r="29" spans="1:16" ht="13.5" customHeight="1">
      <c r="A29" s="262" t="s">
        <v>703</v>
      </c>
      <c r="B29" s="266" t="s">
        <v>5</v>
      </c>
      <c r="C29" s="263">
        <v>0.5</v>
      </c>
      <c r="D29" s="264" t="s">
        <v>9</v>
      </c>
      <c r="E29" s="265" t="s">
        <v>703</v>
      </c>
      <c r="F29" s="266" t="s">
        <v>5</v>
      </c>
      <c r="G29" s="263">
        <v>1.5</v>
      </c>
      <c r="H29" s="264" t="s">
        <v>9</v>
      </c>
      <c r="I29" s="265" t="s">
        <v>702</v>
      </c>
      <c r="J29" s="266" t="s">
        <v>5</v>
      </c>
      <c r="K29" s="263">
        <v>3</v>
      </c>
      <c r="L29" s="264" t="s">
        <v>9</v>
      </c>
      <c r="M29" s="265" t="s">
        <v>703</v>
      </c>
      <c r="N29" s="266" t="s">
        <v>5</v>
      </c>
      <c r="O29" s="263">
        <v>5</v>
      </c>
      <c r="P29" s="267" t="s">
        <v>13</v>
      </c>
    </row>
    <row r="30" spans="1:16" ht="13.5" customHeight="1">
      <c r="A30" s="262" t="s">
        <v>702</v>
      </c>
      <c r="B30" s="266" t="s">
        <v>5</v>
      </c>
      <c r="C30" s="263">
        <v>0.6</v>
      </c>
      <c r="D30" s="264" t="s">
        <v>9</v>
      </c>
      <c r="E30" s="265" t="s">
        <v>702</v>
      </c>
      <c r="F30" s="266" t="s">
        <v>5</v>
      </c>
      <c r="G30" s="263">
        <v>2</v>
      </c>
      <c r="H30" s="264" t="s">
        <v>9</v>
      </c>
      <c r="I30" s="265" t="s">
        <v>702</v>
      </c>
      <c r="J30" s="266" t="s">
        <v>5</v>
      </c>
      <c r="K30" s="263">
        <v>3</v>
      </c>
      <c r="L30" s="264" t="s">
        <v>13</v>
      </c>
      <c r="M30" s="265" t="s">
        <v>702</v>
      </c>
      <c r="N30" s="266" t="s">
        <v>5</v>
      </c>
      <c r="O30" s="263">
        <v>6</v>
      </c>
      <c r="P30" s="267" t="s">
        <v>9</v>
      </c>
    </row>
    <row r="31" spans="1:16" ht="13.5" customHeight="1">
      <c r="A31" s="262" t="s">
        <v>702</v>
      </c>
      <c r="B31" s="266" t="s">
        <v>5</v>
      </c>
      <c r="C31" s="263">
        <v>0.8</v>
      </c>
      <c r="D31" s="285" t="s">
        <v>9</v>
      </c>
      <c r="E31" s="265" t="s">
        <v>702</v>
      </c>
      <c r="F31" s="266" t="s">
        <v>5</v>
      </c>
      <c r="G31" s="263">
        <v>2</v>
      </c>
      <c r="H31" s="264" t="s">
        <v>13</v>
      </c>
      <c r="I31" s="265" t="s">
        <v>703</v>
      </c>
      <c r="J31" s="21" t="s">
        <v>5</v>
      </c>
      <c r="K31" s="263">
        <v>3</v>
      </c>
      <c r="L31" s="264" t="s">
        <v>9</v>
      </c>
      <c r="M31" s="265" t="s">
        <v>702</v>
      </c>
      <c r="N31" s="266" t="s">
        <v>5</v>
      </c>
      <c r="O31" s="263">
        <v>6</v>
      </c>
      <c r="P31" s="267" t="s">
        <v>13</v>
      </c>
    </row>
    <row r="32" spans="1:16" ht="13.5" customHeight="1">
      <c r="A32" s="262" t="s">
        <v>702</v>
      </c>
      <c r="B32" s="266" t="s">
        <v>5</v>
      </c>
      <c r="C32" s="263">
        <v>0.8</v>
      </c>
      <c r="D32" s="285" t="s">
        <v>13</v>
      </c>
      <c r="E32" s="265" t="s">
        <v>703</v>
      </c>
      <c r="F32" s="266" t="s">
        <v>5</v>
      </c>
      <c r="G32" s="263">
        <v>2</v>
      </c>
      <c r="H32" s="264" t="s">
        <v>9</v>
      </c>
      <c r="I32" s="265" t="s">
        <v>703</v>
      </c>
      <c r="J32" s="21" t="s">
        <v>5</v>
      </c>
      <c r="K32" s="263">
        <v>3</v>
      </c>
      <c r="L32" s="264" t="s">
        <v>13</v>
      </c>
      <c r="M32" s="265" t="s">
        <v>702</v>
      </c>
      <c r="N32" s="266" t="s">
        <v>5</v>
      </c>
      <c r="O32" s="263">
        <v>8</v>
      </c>
      <c r="P32" s="267" t="s">
        <v>9</v>
      </c>
    </row>
    <row r="33" spans="1:16" ht="13.5" customHeight="1">
      <c r="A33" s="262" t="s">
        <v>702</v>
      </c>
      <c r="B33" s="266" t="s">
        <v>5</v>
      </c>
      <c r="C33" s="263">
        <v>1</v>
      </c>
      <c r="D33" s="264" t="s">
        <v>9</v>
      </c>
      <c r="E33" s="265" t="s">
        <v>703</v>
      </c>
      <c r="F33" s="266" t="s">
        <v>5</v>
      </c>
      <c r="G33" s="263">
        <v>2</v>
      </c>
      <c r="H33" s="264" t="s">
        <v>13</v>
      </c>
      <c r="I33" s="265" t="s">
        <v>702</v>
      </c>
      <c r="J33" s="266" t="s">
        <v>5</v>
      </c>
      <c r="K33" s="263">
        <v>4</v>
      </c>
      <c r="L33" s="264" t="s">
        <v>9</v>
      </c>
      <c r="M33" s="265" t="s">
        <v>703</v>
      </c>
      <c r="N33" s="266" t="s">
        <v>5</v>
      </c>
      <c r="O33" s="263">
        <v>8</v>
      </c>
      <c r="P33" s="267" t="s">
        <v>9</v>
      </c>
    </row>
    <row r="34" spans="1:16" ht="13.5" customHeight="1">
      <c r="A34" s="262" t="s">
        <v>702</v>
      </c>
      <c r="B34" s="266" t="s">
        <v>5</v>
      </c>
      <c r="C34" s="263">
        <v>1</v>
      </c>
      <c r="D34" s="264" t="s">
        <v>13</v>
      </c>
      <c r="E34" s="265" t="s">
        <v>702</v>
      </c>
      <c r="F34" s="266" t="s">
        <v>5</v>
      </c>
      <c r="G34" s="263">
        <v>2.5</v>
      </c>
      <c r="H34" s="264" t="s">
        <v>9</v>
      </c>
      <c r="I34" s="265" t="s">
        <v>702</v>
      </c>
      <c r="J34" s="266" t="s">
        <v>5</v>
      </c>
      <c r="K34" s="263">
        <v>4</v>
      </c>
      <c r="L34" s="264" t="s">
        <v>13</v>
      </c>
      <c r="M34" s="265" t="s">
        <v>703</v>
      </c>
      <c r="N34" s="266" t="s">
        <v>5</v>
      </c>
      <c r="O34" s="263">
        <v>8</v>
      </c>
      <c r="P34" s="267" t="s">
        <v>8</v>
      </c>
    </row>
    <row r="35" spans="1:16" ht="13.5" customHeight="1">
      <c r="A35" s="262" t="s">
        <v>702</v>
      </c>
      <c r="B35" s="266" t="s">
        <v>5</v>
      </c>
      <c r="C35" s="263">
        <v>1.2</v>
      </c>
      <c r="D35" s="264" t="s">
        <v>9</v>
      </c>
      <c r="E35" s="265" t="s">
        <v>703</v>
      </c>
      <c r="F35" s="266" t="s">
        <v>5</v>
      </c>
      <c r="G35" s="263">
        <v>2.5</v>
      </c>
      <c r="H35" s="264" t="s">
        <v>13</v>
      </c>
      <c r="I35" s="265" t="s">
        <v>703</v>
      </c>
      <c r="J35" s="21" t="s">
        <v>5</v>
      </c>
      <c r="K35" s="307">
        <v>5</v>
      </c>
      <c r="L35" s="264" t="s">
        <v>13</v>
      </c>
      <c r="M35" s="265" t="s">
        <v>702</v>
      </c>
      <c r="N35" s="266" t="s">
        <v>5</v>
      </c>
      <c r="O35" s="263">
        <v>10</v>
      </c>
      <c r="P35" s="267" t="s">
        <v>6</v>
      </c>
    </row>
    <row r="36" spans="1:16" ht="13.5" customHeight="1">
      <c r="A36" s="308" t="s">
        <v>702</v>
      </c>
      <c r="B36" s="309" t="s">
        <v>5</v>
      </c>
      <c r="C36" s="307">
        <v>1.5</v>
      </c>
      <c r="D36" s="310" t="s">
        <v>9</v>
      </c>
      <c r="E36" s="311" t="s">
        <v>703</v>
      </c>
      <c r="F36" s="309" t="s">
        <v>5</v>
      </c>
      <c r="G36" s="307">
        <v>2.5</v>
      </c>
      <c r="H36" s="310" t="s">
        <v>9</v>
      </c>
      <c r="I36" s="311" t="s">
        <v>702</v>
      </c>
      <c r="J36" s="309" t="s">
        <v>5</v>
      </c>
      <c r="K36" s="307">
        <v>5</v>
      </c>
      <c r="L36" s="310" t="s">
        <v>9</v>
      </c>
      <c r="M36" s="311" t="s">
        <v>702</v>
      </c>
      <c r="N36" s="309" t="s">
        <v>5</v>
      </c>
      <c r="O36" s="307">
        <v>10</v>
      </c>
      <c r="P36" s="312" t="s">
        <v>8</v>
      </c>
    </row>
    <row r="37" spans="1:16" ht="14.25" customHeight="1">
      <c r="A37" s="2" t="s">
        <v>704</v>
      </c>
      <c r="B37" s="256" t="s">
        <v>5</v>
      </c>
      <c r="C37" s="8">
        <v>1</v>
      </c>
      <c r="D37" s="5" t="s">
        <v>6</v>
      </c>
      <c r="E37" s="6" t="s">
        <v>704</v>
      </c>
      <c r="F37" s="256" t="s">
        <v>5</v>
      </c>
      <c r="G37" s="8">
        <v>2.5</v>
      </c>
      <c r="H37" s="5" t="s">
        <v>8</v>
      </c>
      <c r="I37" s="6" t="s">
        <v>704</v>
      </c>
      <c r="J37" s="256" t="s">
        <v>5</v>
      </c>
      <c r="K37" s="8">
        <v>5</v>
      </c>
      <c r="L37" s="5" t="s">
        <v>6</v>
      </c>
      <c r="M37" s="6" t="s">
        <v>704</v>
      </c>
      <c r="N37" s="256" t="s">
        <v>5</v>
      </c>
      <c r="O37" s="8">
        <v>8</v>
      </c>
      <c r="P37" s="11" t="s">
        <v>8</v>
      </c>
    </row>
    <row r="38" spans="1:16" ht="14.25" customHeight="1">
      <c r="A38" s="13" t="s">
        <v>704</v>
      </c>
      <c r="B38" s="268" t="s">
        <v>5</v>
      </c>
      <c r="C38" s="19">
        <v>1</v>
      </c>
      <c r="D38" s="16" t="s">
        <v>8</v>
      </c>
      <c r="E38" s="17" t="s">
        <v>705</v>
      </c>
      <c r="F38" s="268" t="s">
        <v>5</v>
      </c>
      <c r="G38" s="19">
        <v>3</v>
      </c>
      <c r="H38" s="16" t="s">
        <v>6</v>
      </c>
      <c r="I38" s="17" t="s">
        <v>704</v>
      </c>
      <c r="J38" s="268" t="s">
        <v>5</v>
      </c>
      <c r="K38" s="19">
        <v>5</v>
      </c>
      <c r="L38" s="16" t="s">
        <v>8</v>
      </c>
      <c r="M38" s="17" t="s">
        <v>706</v>
      </c>
      <c r="N38" s="268" t="s">
        <v>5</v>
      </c>
      <c r="O38" s="263">
        <v>8</v>
      </c>
      <c r="P38" s="267" t="s">
        <v>8</v>
      </c>
    </row>
    <row r="39" spans="1:16" ht="14.25" customHeight="1">
      <c r="A39" s="13" t="s">
        <v>704</v>
      </c>
      <c r="B39" s="268" t="s">
        <v>5</v>
      </c>
      <c r="C39" s="19">
        <v>1.2</v>
      </c>
      <c r="D39" s="16" t="s">
        <v>6</v>
      </c>
      <c r="E39" s="17" t="s">
        <v>704</v>
      </c>
      <c r="F39" s="268" t="s">
        <v>5</v>
      </c>
      <c r="G39" s="19">
        <v>3</v>
      </c>
      <c r="H39" s="16" t="s">
        <v>8</v>
      </c>
      <c r="I39" s="17" t="s">
        <v>706</v>
      </c>
      <c r="J39" s="21" t="s">
        <v>5</v>
      </c>
      <c r="K39" s="263">
        <v>5</v>
      </c>
      <c r="L39" s="264" t="s">
        <v>8</v>
      </c>
      <c r="M39" s="17" t="s">
        <v>704</v>
      </c>
      <c r="N39" s="268" t="s">
        <v>5</v>
      </c>
      <c r="O39" s="19">
        <v>10</v>
      </c>
      <c r="P39" s="22" t="s">
        <v>6</v>
      </c>
    </row>
    <row r="40" spans="1:16" ht="14.25" customHeight="1">
      <c r="A40" s="13" t="s">
        <v>704</v>
      </c>
      <c r="B40" s="268" t="s">
        <v>5</v>
      </c>
      <c r="C40" s="19">
        <v>1.5</v>
      </c>
      <c r="D40" s="16" t="s">
        <v>6</v>
      </c>
      <c r="E40" s="17" t="s">
        <v>706</v>
      </c>
      <c r="F40" s="268" t="s">
        <v>5</v>
      </c>
      <c r="G40" s="263">
        <v>3</v>
      </c>
      <c r="H40" s="264" t="s">
        <v>6</v>
      </c>
      <c r="I40" s="17" t="s">
        <v>704</v>
      </c>
      <c r="J40" s="268" t="s">
        <v>5</v>
      </c>
      <c r="K40" s="19">
        <v>6</v>
      </c>
      <c r="L40" s="16" t="s">
        <v>6</v>
      </c>
      <c r="M40" s="17" t="s">
        <v>704</v>
      </c>
      <c r="N40" s="268" t="s">
        <v>5</v>
      </c>
      <c r="O40" s="19">
        <v>10</v>
      </c>
      <c r="P40" s="22" t="s">
        <v>8</v>
      </c>
    </row>
    <row r="41" spans="1:16" ht="14.25" customHeight="1">
      <c r="A41" s="13" t="s">
        <v>704</v>
      </c>
      <c r="B41" s="268" t="s">
        <v>5</v>
      </c>
      <c r="C41" s="19">
        <v>1.5</v>
      </c>
      <c r="D41" s="16" t="s">
        <v>8</v>
      </c>
      <c r="E41" s="17" t="s">
        <v>704</v>
      </c>
      <c r="F41" s="268" t="s">
        <v>5</v>
      </c>
      <c r="G41" s="19">
        <v>4</v>
      </c>
      <c r="H41" s="16" t="s">
        <v>6</v>
      </c>
      <c r="I41" s="17" t="s">
        <v>704</v>
      </c>
      <c r="J41" s="268" t="s">
        <v>5</v>
      </c>
      <c r="K41" s="19">
        <v>6</v>
      </c>
      <c r="L41" s="16" t="s">
        <v>8</v>
      </c>
      <c r="M41" s="313"/>
      <c r="N41" s="314"/>
      <c r="O41" s="315"/>
      <c r="P41" s="316"/>
    </row>
    <row r="42" spans="1:16" ht="14.25" customHeight="1">
      <c r="A42" s="13" t="s">
        <v>704</v>
      </c>
      <c r="B42" s="268" t="s">
        <v>5</v>
      </c>
      <c r="C42" s="19">
        <v>2</v>
      </c>
      <c r="D42" s="16" t="s">
        <v>6</v>
      </c>
      <c r="E42" s="17" t="s">
        <v>704</v>
      </c>
      <c r="F42" s="268" t="s">
        <v>5</v>
      </c>
      <c r="G42" s="19">
        <v>4</v>
      </c>
      <c r="H42" s="16" t="s">
        <v>8</v>
      </c>
      <c r="I42" s="17" t="s">
        <v>706</v>
      </c>
      <c r="J42" s="21" t="s">
        <v>5</v>
      </c>
      <c r="K42" s="263">
        <v>6</v>
      </c>
      <c r="L42" s="264" t="s">
        <v>8</v>
      </c>
      <c r="M42" s="313"/>
      <c r="N42" s="314"/>
      <c r="O42" s="315"/>
      <c r="P42" s="316"/>
    </row>
    <row r="43" spans="1:16" ht="14.25" customHeight="1">
      <c r="A43" s="25" t="s">
        <v>704</v>
      </c>
      <c r="B43" s="317" t="s">
        <v>5</v>
      </c>
      <c r="C43" s="27">
        <v>2</v>
      </c>
      <c r="D43" s="28" t="s">
        <v>8</v>
      </c>
      <c r="E43" s="29" t="s">
        <v>706</v>
      </c>
      <c r="F43" s="317" t="s">
        <v>5</v>
      </c>
      <c r="G43" s="318">
        <v>4</v>
      </c>
      <c r="H43" s="278" t="s">
        <v>6</v>
      </c>
      <c r="I43" s="29" t="s">
        <v>704</v>
      </c>
      <c r="J43" s="317" t="s">
        <v>5</v>
      </c>
      <c r="K43" s="27">
        <v>8</v>
      </c>
      <c r="L43" s="28" t="s">
        <v>6</v>
      </c>
      <c r="M43" s="319"/>
      <c r="N43" s="320"/>
      <c r="O43" s="321"/>
      <c r="P43" s="322"/>
    </row>
    <row r="44" spans="1:16" ht="14.25" customHeight="1">
      <c r="A44" s="284" t="s">
        <v>707</v>
      </c>
      <c r="B44" s="258" t="s">
        <v>5</v>
      </c>
      <c r="C44" s="259">
        <v>0.5</v>
      </c>
      <c r="D44" s="260" t="s">
        <v>6</v>
      </c>
      <c r="E44" s="257" t="s">
        <v>707</v>
      </c>
      <c r="F44" s="258" t="s">
        <v>5</v>
      </c>
      <c r="G44" s="259">
        <v>1.5</v>
      </c>
      <c r="H44" s="260" t="s">
        <v>6</v>
      </c>
      <c r="I44" s="257" t="s">
        <v>708</v>
      </c>
      <c r="J44" s="10" t="s">
        <v>5</v>
      </c>
      <c r="K44" s="263">
        <v>3</v>
      </c>
      <c r="L44" s="260" t="s">
        <v>6</v>
      </c>
      <c r="M44" s="292" t="s">
        <v>707</v>
      </c>
      <c r="N44" s="258" t="s">
        <v>5</v>
      </c>
      <c r="O44" s="259">
        <v>6</v>
      </c>
      <c r="P44" s="261" t="s">
        <v>8</v>
      </c>
    </row>
    <row r="45" spans="1:16" ht="14.25" customHeight="1">
      <c r="A45" s="262" t="s">
        <v>707</v>
      </c>
      <c r="B45" s="266" t="s">
        <v>5</v>
      </c>
      <c r="C45" s="263">
        <v>0.6</v>
      </c>
      <c r="D45" s="264" t="s">
        <v>6</v>
      </c>
      <c r="E45" s="265" t="s">
        <v>708</v>
      </c>
      <c r="F45" s="266" t="s">
        <v>5</v>
      </c>
      <c r="G45" s="263">
        <v>1.5</v>
      </c>
      <c r="H45" s="264" t="s">
        <v>8</v>
      </c>
      <c r="I45" s="265" t="s">
        <v>707</v>
      </c>
      <c r="J45" s="266" t="s">
        <v>5</v>
      </c>
      <c r="K45" s="64">
        <v>3</v>
      </c>
      <c r="L45" s="264" t="s">
        <v>8</v>
      </c>
      <c r="M45" s="265" t="s">
        <v>707</v>
      </c>
      <c r="N45" s="266" t="s">
        <v>5</v>
      </c>
      <c r="O45" s="263">
        <v>8</v>
      </c>
      <c r="P45" s="267" t="s">
        <v>6</v>
      </c>
    </row>
    <row r="46" spans="1:16" ht="14.25" customHeight="1">
      <c r="A46" s="262" t="s">
        <v>708</v>
      </c>
      <c r="B46" s="266" t="s">
        <v>5</v>
      </c>
      <c r="C46" s="263">
        <v>0.8</v>
      </c>
      <c r="D46" s="264" t="s">
        <v>6</v>
      </c>
      <c r="E46" s="265" t="s">
        <v>707</v>
      </c>
      <c r="F46" s="266" t="s">
        <v>5</v>
      </c>
      <c r="G46" s="263">
        <v>1.8</v>
      </c>
      <c r="H46" s="264" t="s">
        <v>6</v>
      </c>
      <c r="I46" s="265" t="s">
        <v>708</v>
      </c>
      <c r="J46" s="21" t="s">
        <v>5</v>
      </c>
      <c r="K46" s="263">
        <v>4</v>
      </c>
      <c r="L46" s="264" t="s">
        <v>6</v>
      </c>
      <c r="M46" s="292" t="s">
        <v>708</v>
      </c>
      <c r="N46" s="266" t="s">
        <v>5</v>
      </c>
      <c r="O46" s="263">
        <v>8</v>
      </c>
      <c r="P46" s="267" t="s">
        <v>8</v>
      </c>
    </row>
    <row r="47" spans="1:16" ht="14.25" customHeight="1">
      <c r="A47" s="262" t="s">
        <v>707</v>
      </c>
      <c r="B47" s="266" t="s">
        <v>5</v>
      </c>
      <c r="C47" s="263">
        <v>1</v>
      </c>
      <c r="D47" s="264" t="s">
        <v>6</v>
      </c>
      <c r="E47" s="265" t="s">
        <v>708</v>
      </c>
      <c r="F47" s="266" t="s">
        <v>5</v>
      </c>
      <c r="G47" s="263">
        <v>2</v>
      </c>
      <c r="H47" s="264" t="s">
        <v>6</v>
      </c>
      <c r="I47" s="265" t="s">
        <v>708</v>
      </c>
      <c r="J47" s="21" t="s">
        <v>5</v>
      </c>
      <c r="K47" s="263">
        <v>4</v>
      </c>
      <c r="L47" s="264" t="s">
        <v>8</v>
      </c>
      <c r="M47" s="292" t="s">
        <v>708</v>
      </c>
      <c r="N47" s="266" t="s">
        <v>5</v>
      </c>
      <c r="O47" s="263">
        <v>10</v>
      </c>
      <c r="P47" s="267" t="s">
        <v>6</v>
      </c>
    </row>
    <row r="48" spans="1:16" ht="14.25" customHeight="1">
      <c r="A48" s="262" t="s">
        <v>707</v>
      </c>
      <c r="B48" s="266" t="s">
        <v>5</v>
      </c>
      <c r="C48" s="263">
        <v>1</v>
      </c>
      <c r="D48" s="264" t="s">
        <v>8</v>
      </c>
      <c r="E48" s="265" t="s">
        <v>708</v>
      </c>
      <c r="F48" s="266" t="s">
        <v>5</v>
      </c>
      <c r="G48" s="263">
        <v>2</v>
      </c>
      <c r="H48" s="264" t="s">
        <v>8</v>
      </c>
      <c r="I48" s="265" t="s">
        <v>708</v>
      </c>
      <c r="J48" s="21" t="s">
        <v>5</v>
      </c>
      <c r="K48" s="263">
        <v>5</v>
      </c>
      <c r="L48" s="264" t="s">
        <v>6</v>
      </c>
      <c r="M48" s="265" t="s">
        <v>709</v>
      </c>
      <c r="N48" s="266" t="s">
        <v>5</v>
      </c>
      <c r="O48" s="263">
        <v>10</v>
      </c>
      <c r="P48" s="267" t="s">
        <v>8</v>
      </c>
    </row>
    <row r="49" spans="1:16" ht="14.25" customHeight="1">
      <c r="A49" s="262" t="s">
        <v>707</v>
      </c>
      <c r="B49" s="266" t="s">
        <v>5</v>
      </c>
      <c r="C49" s="263">
        <v>1.2</v>
      </c>
      <c r="D49" s="264" t="s">
        <v>6</v>
      </c>
      <c r="E49" s="265" t="s">
        <v>707</v>
      </c>
      <c r="F49" s="266" t="s">
        <v>5</v>
      </c>
      <c r="G49" s="263">
        <v>2.5</v>
      </c>
      <c r="H49" s="264" t="s">
        <v>6</v>
      </c>
      <c r="I49" s="265" t="s">
        <v>707</v>
      </c>
      <c r="J49" s="266" t="s">
        <v>5</v>
      </c>
      <c r="K49" s="263">
        <v>5</v>
      </c>
      <c r="L49" s="264" t="s">
        <v>8</v>
      </c>
      <c r="M49" s="313"/>
      <c r="N49" s="314"/>
      <c r="O49" s="315"/>
      <c r="P49" s="316"/>
    </row>
    <row r="50" spans="1:16" ht="14.25" customHeight="1">
      <c r="A50" s="275" t="s">
        <v>707</v>
      </c>
      <c r="B50" s="276" t="s">
        <v>5</v>
      </c>
      <c r="C50" s="277">
        <v>1.2</v>
      </c>
      <c r="D50" s="278" t="s">
        <v>8</v>
      </c>
      <c r="E50" s="279" t="s">
        <v>707</v>
      </c>
      <c r="F50" s="276" t="s">
        <v>5</v>
      </c>
      <c r="G50" s="277">
        <v>2.5</v>
      </c>
      <c r="H50" s="278" t="s">
        <v>8</v>
      </c>
      <c r="I50" s="279" t="s">
        <v>708</v>
      </c>
      <c r="J50" s="32" t="s">
        <v>5</v>
      </c>
      <c r="K50" s="277">
        <v>6</v>
      </c>
      <c r="L50" s="278" t="s">
        <v>6</v>
      </c>
      <c r="M50" s="319"/>
      <c r="N50" s="320"/>
      <c r="O50" s="321"/>
      <c r="P50" s="322"/>
    </row>
    <row r="51" spans="1:16" ht="14.25" customHeight="1">
      <c r="A51" s="323" t="s">
        <v>710</v>
      </c>
      <c r="B51" s="324" t="s">
        <v>5</v>
      </c>
      <c r="C51" s="325">
        <v>0.5</v>
      </c>
      <c r="D51" s="304" t="s">
        <v>6</v>
      </c>
      <c r="E51" s="257" t="s">
        <v>710</v>
      </c>
      <c r="F51" s="258" t="s">
        <v>5</v>
      </c>
      <c r="G51" s="259">
        <v>1</v>
      </c>
      <c r="H51" s="260" t="s">
        <v>8</v>
      </c>
      <c r="I51" s="257" t="s">
        <v>711</v>
      </c>
      <c r="J51" s="258" t="s">
        <v>5</v>
      </c>
      <c r="K51" s="326">
        <v>3</v>
      </c>
      <c r="L51" s="260" t="s">
        <v>6</v>
      </c>
      <c r="M51" s="257" t="s">
        <v>712</v>
      </c>
      <c r="N51" s="258" t="s">
        <v>5</v>
      </c>
      <c r="O51" s="259">
        <v>2</v>
      </c>
      <c r="P51" s="261" t="s">
        <v>6</v>
      </c>
    </row>
    <row r="52" spans="1:16" ht="14.25" customHeight="1">
      <c r="A52" s="262" t="s">
        <v>711</v>
      </c>
      <c r="B52" s="266" t="s">
        <v>5</v>
      </c>
      <c r="C52" s="263">
        <v>0.8</v>
      </c>
      <c r="D52" s="264" t="s">
        <v>6</v>
      </c>
      <c r="E52" s="265" t="s">
        <v>711</v>
      </c>
      <c r="F52" s="21" t="s">
        <v>5</v>
      </c>
      <c r="G52" s="263">
        <v>1.5</v>
      </c>
      <c r="H52" s="264" t="s">
        <v>6</v>
      </c>
      <c r="I52" s="265" t="s">
        <v>711</v>
      </c>
      <c r="J52" s="266" t="s">
        <v>5</v>
      </c>
      <c r="K52" s="263">
        <v>4</v>
      </c>
      <c r="L52" s="264" t="s">
        <v>8</v>
      </c>
      <c r="M52" s="265" t="s">
        <v>713</v>
      </c>
      <c r="N52" s="266" t="s">
        <v>5</v>
      </c>
      <c r="O52" s="263">
        <v>2</v>
      </c>
      <c r="P52" s="267" t="s">
        <v>8</v>
      </c>
    </row>
    <row r="53" spans="1:16" ht="14.25" customHeight="1">
      <c r="A53" s="262" t="s">
        <v>710</v>
      </c>
      <c r="B53" s="266" t="s">
        <v>5</v>
      </c>
      <c r="C53" s="263">
        <v>0.8</v>
      </c>
      <c r="D53" s="264" t="s">
        <v>8</v>
      </c>
      <c r="E53" s="327" t="s">
        <v>711</v>
      </c>
      <c r="F53" s="266" t="s">
        <v>5</v>
      </c>
      <c r="G53" s="263">
        <v>2</v>
      </c>
      <c r="H53" s="328" t="s">
        <v>6</v>
      </c>
      <c r="I53" s="271"/>
      <c r="J53" s="273"/>
      <c r="K53" s="329"/>
      <c r="L53" s="330"/>
      <c r="M53" s="265" t="s">
        <v>713</v>
      </c>
      <c r="N53" s="266" t="s">
        <v>5</v>
      </c>
      <c r="O53" s="263">
        <v>7</v>
      </c>
      <c r="P53" s="267" t="s">
        <v>11</v>
      </c>
    </row>
    <row r="54" spans="1:16" ht="14.25" customHeight="1">
      <c r="A54" s="275" t="s">
        <v>711</v>
      </c>
      <c r="B54" s="276" t="s">
        <v>5</v>
      </c>
      <c r="C54" s="277">
        <v>1</v>
      </c>
      <c r="D54" s="278" t="s">
        <v>6</v>
      </c>
      <c r="E54" s="279" t="s">
        <v>711</v>
      </c>
      <c r="F54" s="32" t="s">
        <v>5</v>
      </c>
      <c r="G54" s="277">
        <v>2.5</v>
      </c>
      <c r="H54" s="278" t="s">
        <v>6</v>
      </c>
      <c r="I54" s="280"/>
      <c r="J54" s="282"/>
      <c r="K54" s="331"/>
      <c r="L54" s="332"/>
      <c r="M54" s="280"/>
      <c r="N54" s="333"/>
      <c r="O54" s="282"/>
      <c r="P54" s="283"/>
    </row>
    <row r="55" spans="1:16" ht="24" customHeight="1">
      <c r="A55" s="1277" t="s">
        <v>714</v>
      </c>
      <c r="B55" s="1277"/>
      <c r="C55" s="1277"/>
      <c r="D55" s="1277"/>
      <c r="E55" s="1277"/>
      <c r="F55" s="1277"/>
      <c r="G55" s="1277"/>
      <c r="H55" s="1277"/>
      <c r="I55" s="1277"/>
      <c r="J55" s="1277"/>
      <c r="K55" s="1277"/>
      <c r="L55" s="1277"/>
      <c r="M55" s="1277"/>
      <c r="N55" s="1277"/>
      <c r="O55" s="1277"/>
      <c r="P55" s="1277"/>
    </row>
    <row r="56" spans="1:16" ht="18" customHeight="1">
      <c r="A56" s="334" t="s">
        <v>715</v>
      </c>
      <c r="B56" s="335" t="s">
        <v>5</v>
      </c>
      <c r="C56" s="336">
        <v>1.5</v>
      </c>
      <c r="D56" s="337" t="s">
        <v>9</v>
      </c>
      <c r="E56" s="338" t="s">
        <v>715</v>
      </c>
      <c r="F56" s="335" t="s">
        <v>5</v>
      </c>
      <c r="G56" s="336">
        <v>2</v>
      </c>
      <c r="H56" s="339" t="s">
        <v>9</v>
      </c>
      <c r="I56" s="340" t="s">
        <v>715</v>
      </c>
      <c r="J56" s="335" t="s">
        <v>5</v>
      </c>
      <c r="K56" s="341">
        <v>2.5</v>
      </c>
      <c r="L56" s="337" t="s">
        <v>9</v>
      </c>
      <c r="M56" s="342"/>
      <c r="N56" s="343"/>
      <c r="O56" s="344"/>
      <c r="P56" s="345"/>
    </row>
    <row r="57" spans="1:16" ht="19.5" customHeight="1">
      <c r="A57" s="346" t="s">
        <v>715</v>
      </c>
      <c r="B57" s="347" t="s">
        <v>5</v>
      </c>
      <c r="C57" s="348">
        <v>1.5</v>
      </c>
      <c r="D57" s="349" t="s">
        <v>13</v>
      </c>
      <c r="E57" s="350" t="s">
        <v>715</v>
      </c>
      <c r="F57" s="347" t="s">
        <v>5</v>
      </c>
      <c r="G57" s="348">
        <v>2</v>
      </c>
      <c r="H57" s="351" t="s">
        <v>13</v>
      </c>
      <c r="I57" s="352" t="s">
        <v>715</v>
      </c>
      <c r="J57" s="347" t="s">
        <v>5</v>
      </c>
      <c r="K57" s="353">
        <v>3</v>
      </c>
      <c r="L57" s="349" t="s">
        <v>9</v>
      </c>
      <c r="M57" s="354"/>
      <c r="N57" s="355"/>
      <c r="O57" s="214"/>
      <c r="P57" s="216"/>
    </row>
    <row r="58" spans="1:16" ht="23.25" customHeight="1">
      <c r="A58" s="1278" t="s">
        <v>716</v>
      </c>
      <c r="B58" s="1278"/>
      <c r="C58" s="1278"/>
      <c r="D58" s="1278"/>
      <c r="E58" s="1278"/>
      <c r="F58" s="1278"/>
      <c r="G58" s="1278"/>
      <c r="H58" s="1278"/>
      <c r="I58" s="1278"/>
      <c r="J58" s="1278"/>
      <c r="K58" s="1278"/>
      <c r="L58" s="1278"/>
      <c r="M58" s="1278"/>
      <c r="N58" s="1278"/>
      <c r="O58" s="1278"/>
      <c r="P58" s="356">
        <v>42705</v>
      </c>
    </row>
    <row r="59" spans="1:16" s="357" customFormat="1" ht="42.75" customHeight="1">
      <c r="A59" s="1279" t="s">
        <v>717</v>
      </c>
      <c r="B59" s="1279"/>
      <c r="C59" s="1279"/>
      <c r="D59" s="1279"/>
      <c r="E59" s="1279"/>
      <c r="F59" s="1279"/>
      <c r="G59" s="1279"/>
      <c r="H59" s="1279"/>
      <c r="I59" s="1279"/>
      <c r="J59" s="1279"/>
      <c r="K59" s="1279"/>
      <c r="L59" s="1279"/>
      <c r="M59" s="1279"/>
      <c r="N59" s="1279"/>
      <c r="O59" s="1279"/>
      <c r="P59" s="1279"/>
    </row>
    <row r="60" spans="1:16" ht="14.25" customHeight="1"/>
    <row r="61" spans="1:16" ht="14.25" customHeight="1"/>
    <row r="62" spans="1:16" ht="14.25" customHeight="1"/>
    <row r="63" spans="1:16" ht="14.25" customHeight="1"/>
    <row r="64" spans="1:1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mergeCells count="11">
    <mergeCell ref="A5:P5"/>
    <mergeCell ref="A55:P55"/>
    <mergeCell ref="A58:O58"/>
    <mergeCell ref="A59:P59"/>
    <mergeCell ref="A1:P1"/>
    <mergeCell ref="A2:P2"/>
    <mergeCell ref="A3:P3"/>
    <mergeCell ref="B4:D4"/>
    <mergeCell ref="F4:H4"/>
    <mergeCell ref="J4:L4"/>
    <mergeCell ref="N4:P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85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93"/>
  <sheetViews>
    <sheetView zoomScaleNormal="100" workbookViewId="0">
      <selection activeCell="I10" sqref="I10"/>
    </sheetView>
  </sheetViews>
  <sheetFormatPr defaultRowHeight="15"/>
  <cols>
    <col min="1" max="1" width="10.7109375"/>
    <col min="2" max="2" width="2.5703125"/>
    <col min="3" max="3" width="4.5703125"/>
    <col min="4" max="4" width="10.42578125"/>
    <col min="5" max="5" width="12.42578125"/>
    <col min="6" max="6" width="3"/>
    <col min="7" max="7" width="5.7109375"/>
    <col min="8" max="8" width="11.140625"/>
    <col min="9" max="9" width="12.5703125"/>
    <col min="10" max="10" width="3.85546875"/>
    <col min="11" max="11" width="5.28515625"/>
    <col min="12" max="12" width="11.140625"/>
    <col min="13" max="13" width="12.140625"/>
    <col min="14" max="14" width="3.28515625"/>
    <col min="15" max="15" width="6.42578125"/>
    <col min="16" max="16" width="10.5703125"/>
    <col min="17" max="1025" width="8.5703125"/>
  </cols>
  <sheetData>
    <row r="1" spans="1:21" ht="45" customHeight="1">
      <c r="A1" s="1255" t="s">
        <v>0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</row>
    <row r="2" spans="1:21" ht="54.75" customHeight="1">
      <c r="A2" s="1281" t="s">
        <v>1361</v>
      </c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</row>
    <row r="3" spans="1:21" ht="29.25" customHeight="1">
      <c r="A3" s="1282" t="s">
        <v>718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2"/>
      <c r="P3" s="1282"/>
    </row>
    <row r="4" spans="1:21" ht="21" customHeight="1">
      <c r="A4" s="1" t="s">
        <v>2</v>
      </c>
      <c r="B4" s="1259" t="s">
        <v>3</v>
      </c>
      <c r="C4" s="1259"/>
      <c r="D4" s="1259"/>
      <c r="E4" s="1" t="s">
        <v>2</v>
      </c>
      <c r="F4" s="1259" t="s">
        <v>3</v>
      </c>
      <c r="G4" s="1259"/>
      <c r="H4" s="1259"/>
      <c r="I4" s="1" t="s">
        <v>2</v>
      </c>
      <c r="J4" s="1259" t="s">
        <v>3</v>
      </c>
      <c r="K4" s="1259"/>
      <c r="L4" s="1259"/>
      <c r="M4" s="1" t="s">
        <v>2</v>
      </c>
      <c r="N4" s="1259" t="s">
        <v>3</v>
      </c>
      <c r="O4" s="1259"/>
      <c r="P4" s="1259"/>
    </row>
    <row r="5" spans="1:21" ht="15.75" customHeight="1">
      <c r="A5" s="284" t="s">
        <v>719</v>
      </c>
      <c r="B5" s="358" t="s">
        <v>5</v>
      </c>
      <c r="C5" s="359">
        <v>12</v>
      </c>
      <c r="D5" s="260" t="s">
        <v>6</v>
      </c>
      <c r="E5" s="257" t="s">
        <v>719</v>
      </c>
      <c r="F5" s="358" t="s">
        <v>5</v>
      </c>
      <c r="G5" s="359">
        <v>25</v>
      </c>
      <c r="H5" s="260" t="s">
        <v>6</v>
      </c>
      <c r="I5" s="257" t="s">
        <v>719</v>
      </c>
      <c r="J5" s="358" t="s">
        <v>5</v>
      </c>
      <c r="K5" s="259">
        <v>50</v>
      </c>
      <c r="L5" s="260" t="s">
        <v>8</v>
      </c>
      <c r="M5" s="257"/>
      <c r="N5" s="358"/>
      <c r="O5" s="359"/>
      <c r="P5" s="261"/>
      <c r="Q5" s="65"/>
      <c r="R5" s="360"/>
      <c r="S5" s="360"/>
      <c r="T5" s="360"/>
      <c r="U5" s="360"/>
    </row>
    <row r="6" spans="1:21" ht="14.25" customHeight="1">
      <c r="A6" s="262" t="s">
        <v>719</v>
      </c>
      <c r="B6" s="361" t="s">
        <v>5</v>
      </c>
      <c r="C6" s="269">
        <v>12</v>
      </c>
      <c r="D6" s="285" t="s">
        <v>8</v>
      </c>
      <c r="E6" s="265" t="s">
        <v>719</v>
      </c>
      <c r="F6" s="361" t="s">
        <v>5</v>
      </c>
      <c r="G6" s="269">
        <v>25</v>
      </c>
      <c r="H6" s="264" t="s">
        <v>8</v>
      </c>
      <c r="I6" s="265" t="s">
        <v>719</v>
      </c>
      <c r="J6" s="361" t="s">
        <v>5</v>
      </c>
      <c r="K6" s="263">
        <v>55</v>
      </c>
      <c r="L6" s="264" t="s">
        <v>8</v>
      </c>
      <c r="M6" s="265"/>
      <c r="N6" s="361"/>
      <c r="O6" s="269"/>
      <c r="P6" s="267"/>
      <c r="Q6" s="360"/>
      <c r="R6" s="360"/>
      <c r="S6" s="360"/>
      <c r="T6" s="360"/>
      <c r="U6" s="360"/>
    </row>
    <row r="7" spans="1:21" ht="14.25" customHeight="1">
      <c r="A7" s="262" t="s">
        <v>719</v>
      </c>
      <c r="B7" s="361" t="s">
        <v>5</v>
      </c>
      <c r="C7" s="269">
        <v>14</v>
      </c>
      <c r="D7" s="264" t="s">
        <v>6</v>
      </c>
      <c r="E7" s="265" t="s">
        <v>719</v>
      </c>
      <c r="F7" s="361" t="s">
        <v>5</v>
      </c>
      <c r="G7" s="269">
        <v>30</v>
      </c>
      <c r="H7" s="264" t="s">
        <v>6</v>
      </c>
      <c r="I7" s="265" t="s">
        <v>719</v>
      </c>
      <c r="J7" s="361" t="s">
        <v>5</v>
      </c>
      <c r="K7" s="263">
        <v>55</v>
      </c>
      <c r="L7" s="264" t="s">
        <v>8</v>
      </c>
      <c r="M7" s="265" t="s">
        <v>720</v>
      </c>
      <c r="N7" s="361" t="s">
        <v>5</v>
      </c>
      <c r="O7" s="269">
        <v>15</v>
      </c>
      <c r="P7" s="267" t="s">
        <v>8</v>
      </c>
    </row>
    <row r="8" spans="1:21" ht="14.25" customHeight="1">
      <c r="A8" s="262" t="s">
        <v>719</v>
      </c>
      <c r="B8" s="361" t="s">
        <v>5</v>
      </c>
      <c r="C8" s="269">
        <v>14</v>
      </c>
      <c r="D8" s="285" t="s">
        <v>8</v>
      </c>
      <c r="E8" s="17" t="s">
        <v>719</v>
      </c>
      <c r="F8" s="362" t="s">
        <v>5</v>
      </c>
      <c r="G8" s="42">
        <v>30</v>
      </c>
      <c r="H8" s="16" t="s">
        <v>8</v>
      </c>
      <c r="I8" s="265" t="s">
        <v>719</v>
      </c>
      <c r="J8" s="361" t="s">
        <v>5</v>
      </c>
      <c r="K8" s="263">
        <v>60</v>
      </c>
      <c r="L8" s="264" t="s">
        <v>6</v>
      </c>
      <c r="M8" s="265" t="s">
        <v>720</v>
      </c>
      <c r="N8" s="361" t="s">
        <v>5</v>
      </c>
      <c r="O8" s="269">
        <v>20</v>
      </c>
      <c r="P8" s="267" t="s">
        <v>114</v>
      </c>
    </row>
    <row r="9" spans="1:21" ht="14.25" customHeight="1">
      <c r="A9" s="262" t="s">
        <v>719</v>
      </c>
      <c r="B9" s="361" t="s">
        <v>5</v>
      </c>
      <c r="C9" s="269">
        <v>16</v>
      </c>
      <c r="D9" s="264" t="s">
        <v>6</v>
      </c>
      <c r="E9" s="265" t="s">
        <v>719</v>
      </c>
      <c r="F9" s="361" t="s">
        <v>5</v>
      </c>
      <c r="G9" s="269">
        <v>35</v>
      </c>
      <c r="H9" s="264" t="s">
        <v>8</v>
      </c>
      <c r="I9" s="265" t="s">
        <v>719</v>
      </c>
      <c r="J9" s="361" t="s">
        <v>5</v>
      </c>
      <c r="K9" s="269">
        <v>60</v>
      </c>
      <c r="L9" s="264" t="s">
        <v>8</v>
      </c>
      <c r="M9" s="292" t="s">
        <v>721</v>
      </c>
      <c r="N9" s="363" t="s">
        <v>5</v>
      </c>
      <c r="O9" s="364">
        <v>10</v>
      </c>
      <c r="P9" s="295" t="s">
        <v>6</v>
      </c>
    </row>
    <row r="10" spans="1:21" ht="14.25" customHeight="1">
      <c r="A10" s="262" t="s">
        <v>719</v>
      </c>
      <c r="B10" s="361" t="s">
        <v>5</v>
      </c>
      <c r="C10" s="269">
        <v>16</v>
      </c>
      <c r="D10" s="285" t="s">
        <v>8</v>
      </c>
      <c r="E10" s="265" t="s">
        <v>719</v>
      </c>
      <c r="F10" s="361" t="s">
        <v>5</v>
      </c>
      <c r="G10" s="269">
        <v>40</v>
      </c>
      <c r="H10" s="264" t="s">
        <v>6</v>
      </c>
      <c r="I10" s="265" t="s">
        <v>719</v>
      </c>
      <c r="J10" s="361" t="s">
        <v>5</v>
      </c>
      <c r="K10" s="269">
        <v>70</v>
      </c>
      <c r="L10" s="264" t="s">
        <v>6</v>
      </c>
      <c r="M10" s="265" t="s">
        <v>721</v>
      </c>
      <c r="N10" s="361" t="s">
        <v>5</v>
      </c>
      <c r="O10" s="269">
        <v>20</v>
      </c>
      <c r="P10" s="267" t="s">
        <v>6</v>
      </c>
    </row>
    <row r="11" spans="1:21" ht="14.25" customHeight="1">
      <c r="A11" s="262" t="s">
        <v>719</v>
      </c>
      <c r="B11" s="361" t="s">
        <v>5</v>
      </c>
      <c r="C11" s="269">
        <v>18</v>
      </c>
      <c r="D11" s="264" t="s">
        <v>6</v>
      </c>
      <c r="E11" s="265" t="s">
        <v>719</v>
      </c>
      <c r="F11" s="361" t="s">
        <v>5</v>
      </c>
      <c r="G11" s="263">
        <v>40</v>
      </c>
      <c r="H11" s="264" t="s">
        <v>8</v>
      </c>
      <c r="I11" s="265" t="s">
        <v>719</v>
      </c>
      <c r="J11" s="361" t="s">
        <v>5</v>
      </c>
      <c r="K11" s="269">
        <v>70</v>
      </c>
      <c r="L11" s="264" t="s">
        <v>8</v>
      </c>
      <c r="M11" s="265" t="s">
        <v>721</v>
      </c>
      <c r="N11" s="361" t="s">
        <v>5</v>
      </c>
      <c r="O11" s="269">
        <v>30</v>
      </c>
      <c r="P11" s="267" t="s">
        <v>8</v>
      </c>
    </row>
    <row r="12" spans="1:21" ht="14.25" customHeight="1">
      <c r="A12" s="262" t="s">
        <v>719</v>
      </c>
      <c r="B12" s="361" t="s">
        <v>5</v>
      </c>
      <c r="C12" s="269">
        <v>18</v>
      </c>
      <c r="D12" s="285" t="s">
        <v>8</v>
      </c>
      <c r="E12" s="265" t="s">
        <v>719</v>
      </c>
      <c r="F12" s="361" t="s">
        <v>5</v>
      </c>
      <c r="G12" s="263">
        <v>45</v>
      </c>
      <c r="H12" s="264" t="s">
        <v>6</v>
      </c>
      <c r="I12" s="265" t="s">
        <v>719</v>
      </c>
      <c r="J12" s="361" t="s">
        <v>5</v>
      </c>
      <c r="K12" s="269">
        <v>80</v>
      </c>
      <c r="L12" s="264" t="s">
        <v>8</v>
      </c>
      <c r="M12" s="265" t="s">
        <v>721</v>
      </c>
      <c r="N12" s="361" t="s">
        <v>5</v>
      </c>
      <c r="O12" s="269">
        <v>35</v>
      </c>
      <c r="P12" s="267" t="s">
        <v>6</v>
      </c>
    </row>
    <row r="13" spans="1:21" ht="14.25" customHeight="1">
      <c r="A13" s="262" t="s">
        <v>719</v>
      </c>
      <c r="B13" s="361" t="s">
        <v>5</v>
      </c>
      <c r="C13" s="269">
        <v>20</v>
      </c>
      <c r="D13" s="264" t="s">
        <v>117</v>
      </c>
      <c r="E13" s="265" t="s">
        <v>719</v>
      </c>
      <c r="F13" s="361" t="s">
        <v>5</v>
      </c>
      <c r="G13" s="263">
        <v>45</v>
      </c>
      <c r="H13" s="264" t="s">
        <v>8</v>
      </c>
      <c r="I13" s="265" t="s">
        <v>719</v>
      </c>
      <c r="J13" s="361" t="s">
        <v>5</v>
      </c>
      <c r="K13" s="269">
        <v>90</v>
      </c>
      <c r="L13" s="264" t="s">
        <v>8</v>
      </c>
      <c r="M13" s="265"/>
      <c r="N13" s="361"/>
      <c r="O13" s="269"/>
      <c r="P13" s="267"/>
    </row>
    <row r="14" spans="1:21" ht="15.75" customHeight="1">
      <c r="A14" s="275" t="s">
        <v>719</v>
      </c>
      <c r="B14" s="365" t="s">
        <v>5</v>
      </c>
      <c r="C14" s="277">
        <v>22.5</v>
      </c>
      <c r="D14" s="278" t="s">
        <v>8</v>
      </c>
      <c r="E14" s="279" t="s">
        <v>719</v>
      </c>
      <c r="F14" s="365" t="s">
        <v>5</v>
      </c>
      <c r="G14" s="277">
        <v>50</v>
      </c>
      <c r="H14" s="278" t="s">
        <v>6</v>
      </c>
      <c r="I14" s="279" t="s">
        <v>719</v>
      </c>
      <c r="J14" s="365" t="s">
        <v>5</v>
      </c>
      <c r="K14" s="366">
        <v>100</v>
      </c>
      <c r="L14" s="278" t="s">
        <v>8</v>
      </c>
      <c r="M14" s="280"/>
      <c r="N14" s="282"/>
      <c r="O14" s="282"/>
      <c r="P14" s="283"/>
    </row>
    <row r="15" spans="1:21" ht="15.75" customHeight="1">
      <c r="A15" s="284" t="s">
        <v>722</v>
      </c>
      <c r="B15" s="358" t="s">
        <v>5</v>
      </c>
      <c r="C15" s="359">
        <v>12</v>
      </c>
      <c r="D15" s="260" t="s">
        <v>6</v>
      </c>
      <c r="E15" s="257" t="s">
        <v>722</v>
      </c>
      <c r="F15" s="358" t="s">
        <v>5</v>
      </c>
      <c r="G15" s="359">
        <v>20</v>
      </c>
      <c r="H15" s="260" t="s">
        <v>6</v>
      </c>
      <c r="I15" s="257" t="s">
        <v>722</v>
      </c>
      <c r="J15" s="358" t="s">
        <v>5</v>
      </c>
      <c r="K15" s="359">
        <v>35</v>
      </c>
      <c r="L15" s="260" t="s">
        <v>6</v>
      </c>
      <c r="M15" s="257" t="s">
        <v>722</v>
      </c>
      <c r="N15" s="358" t="s">
        <v>5</v>
      </c>
      <c r="O15" s="359">
        <v>55</v>
      </c>
      <c r="P15" s="261" t="s">
        <v>8</v>
      </c>
    </row>
    <row r="16" spans="1:21" ht="14.25" customHeight="1">
      <c r="A16" s="262" t="s">
        <v>722</v>
      </c>
      <c r="B16" s="361" t="s">
        <v>5</v>
      </c>
      <c r="C16" s="269">
        <v>12</v>
      </c>
      <c r="D16" s="264" t="s">
        <v>8</v>
      </c>
      <c r="E16" s="265" t="s">
        <v>722</v>
      </c>
      <c r="F16" s="361" t="s">
        <v>5</v>
      </c>
      <c r="G16" s="269">
        <v>20</v>
      </c>
      <c r="H16" s="264" t="s">
        <v>8</v>
      </c>
      <c r="I16" s="265" t="s">
        <v>722</v>
      </c>
      <c r="J16" s="361" t="s">
        <v>5</v>
      </c>
      <c r="K16" s="269">
        <v>35</v>
      </c>
      <c r="L16" s="264" t="s">
        <v>8</v>
      </c>
      <c r="M16" s="265" t="s">
        <v>722</v>
      </c>
      <c r="N16" s="361" t="s">
        <v>5</v>
      </c>
      <c r="O16" s="269">
        <v>60</v>
      </c>
      <c r="P16" s="267" t="s">
        <v>8</v>
      </c>
    </row>
    <row r="17" spans="1:16" ht="14.25" customHeight="1">
      <c r="A17" s="262" t="s">
        <v>722</v>
      </c>
      <c r="B17" s="361" t="s">
        <v>5</v>
      </c>
      <c r="C17" s="269">
        <v>14</v>
      </c>
      <c r="D17" s="264" t="s">
        <v>6</v>
      </c>
      <c r="E17" s="265" t="s">
        <v>722</v>
      </c>
      <c r="F17" s="361" t="s">
        <v>5</v>
      </c>
      <c r="G17" s="263">
        <v>22.5</v>
      </c>
      <c r="H17" s="264" t="s">
        <v>6</v>
      </c>
      <c r="I17" s="265" t="s">
        <v>722</v>
      </c>
      <c r="J17" s="361" t="s">
        <v>5</v>
      </c>
      <c r="K17" s="269">
        <v>40</v>
      </c>
      <c r="L17" s="264" t="s">
        <v>6</v>
      </c>
      <c r="M17" s="265" t="s">
        <v>722</v>
      </c>
      <c r="N17" s="361" t="s">
        <v>5</v>
      </c>
      <c r="O17" s="269">
        <v>70</v>
      </c>
      <c r="P17" s="267" t="s">
        <v>6</v>
      </c>
    </row>
    <row r="18" spans="1:16" ht="14.25" customHeight="1">
      <c r="A18" s="262" t="s">
        <v>722</v>
      </c>
      <c r="B18" s="361" t="s">
        <v>5</v>
      </c>
      <c r="C18" s="269">
        <v>14</v>
      </c>
      <c r="D18" s="264" t="s">
        <v>8</v>
      </c>
      <c r="E18" s="265" t="s">
        <v>722</v>
      </c>
      <c r="F18" s="361" t="s">
        <v>5</v>
      </c>
      <c r="G18" s="263">
        <v>22.5</v>
      </c>
      <c r="H18" s="264" t="s">
        <v>8</v>
      </c>
      <c r="I18" s="265" t="s">
        <v>722</v>
      </c>
      <c r="J18" s="361" t="s">
        <v>5</v>
      </c>
      <c r="K18" s="269">
        <v>40</v>
      </c>
      <c r="L18" s="264" t="s">
        <v>8</v>
      </c>
      <c r="M18" s="265" t="s">
        <v>722</v>
      </c>
      <c r="N18" s="361" t="s">
        <v>5</v>
      </c>
      <c r="O18" s="269">
        <v>80</v>
      </c>
      <c r="P18" s="267" t="s">
        <v>8</v>
      </c>
    </row>
    <row r="19" spans="1:16" ht="14.25" customHeight="1">
      <c r="A19" s="262" t="s">
        <v>722</v>
      </c>
      <c r="B19" s="361" t="s">
        <v>5</v>
      </c>
      <c r="C19" s="269">
        <v>16</v>
      </c>
      <c r="D19" s="264" t="s">
        <v>6</v>
      </c>
      <c r="E19" s="265" t="s">
        <v>722</v>
      </c>
      <c r="F19" s="361" t="s">
        <v>5</v>
      </c>
      <c r="G19" s="269">
        <v>25</v>
      </c>
      <c r="H19" s="264" t="s">
        <v>6</v>
      </c>
      <c r="I19" s="265" t="s">
        <v>722</v>
      </c>
      <c r="J19" s="361" t="s">
        <v>5</v>
      </c>
      <c r="K19" s="269">
        <v>45</v>
      </c>
      <c r="L19" s="264" t="s">
        <v>6</v>
      </c>
      <c r="M19" s="292" t="s">
        <v>722</v>
      </c>
      <c r="N19" s="363" t="s">
        <v>5</v>
      </c>
      <c r="O19" s="364">
        <v>102</v>
      </c>
      <c r="P19" s="295" t="s">
        <v>127</v>
      </c>
    </row>
    <row r="20" spans="1:16" ht="14.25" customHeight="1">
      <c r="A20" s="262" t="s">
        <v>722</v>
      </c>
      <c r="B20" s="361" t="s">
        <v>5</v>
      </c>
      <c r="C20" s="269">
        <v>16</v>
      </c>
      <c r="D20" s="264" t="s">
        <v>8</v>
      </c>
      <c r="E20" s="265" t="s">
        <v>722</v>
      </c>
      <c r="F20" s="361" t="s">
        <v>5</v>
      </c>
      <c r="G20" s="269">
        <v>25</v>
      </c>
      <c r="H20" s="264" t="s">
        <v>8</v>
      </c>
      <c r="I20" s="265" t="s">
        <v>722</v>
      </c>
      <c r="J20" s="361" t="s">
        <v>5</v>
      </c>
      <c r="K20" s="269">
        <v>45</v>
      </c>
      <c r="L20" s="264" t="s">
        <v>8</v>
      </c>
      <c r="M20" s="367"/>
      <c r="N20" s="368"/>
      <c r="O20" s="369"/>
      <c r="P20" s="370"/>
    </row>
    <row r="21" spans="1:16" ht="14.25" customHeight="1">
      <c r="A21" s="262" t="s">
        <v>722</v>
      </c>
      <c r="B21" s="361" t="s">
        <v>5</v>
      </c>
      <c r="C21" s="371">
        <v>18</v>
      </c>
      <c r="D21" s="310" t="s">
        <v>6</v>
      </c>
      <c r="E21" s="265" t="s">
        <v>722</v>
      </c>
      <c r="F21" s="361" t="s">
        <v>5</v>
      </c>
      <c r="G21" s="269">
        <v>30</v>
      </c>
      <c r="H21" s="264" t="s">
        <v>6</v>
      </c>
      <c r="I21" s="265" t="s">
        <v>722</v>
      </c>
      <c r="J21" s="361" t="s">
        <v>5</v>
      </c>
      <c r="K21" s="269">
        <v>50</v>
      </c>
      <c r="L21" s="44" t="s">
        <v>6</v>
      </c>
      <c r="M21" s="367"/>
      <c r="N21" s="368"/>
      <c r="O21" s="369"/>
      <c r="P21" s="370"/>
    </row>
    <row r="22" spans="1:16" ht="15.75" customHeight="1">
      <c r="A22" s="275" t="s">
        <v>722</v>
      </c>
      <c r="B22" s="365" t="s">
        <v>5</v>
      </c>
      <c r="C22" s="372">
        <v>18</v>
      </c>
      <c r="D22" s="373" t="s">
        <v>8</v>
      </c>
      <c r="E22" s="276" t="s">
        <v>722</v>
      </c>
      <c r="F22" s="365" t="s">
        <v>5</v>
      </c>
      <c r="G22" s="366">
        <v>30</v>
      </c>
      <c r="H22" s="278" t="s">
        <v>8</v>
      </c>
      <c r="I22" s="279" t="s">
        <v>722</v>
      </c>
      <c r="J22" s="365" t="s">
        <v>5</v>
      </c>
      <c r="K22" s="366">
        <v>50</v>
      </c>
      <c r="L22" s="278" t="s">
        <v>8</v>
      </c>
      <c r="M22" s="374"/>
      <c r="N22" s="375"/>
      <c r="O22" s="376"/>
      <c r="P22" s="377"/>
    </row>
    <row r="23" spans="1:16" ht="15.75" customHeight="1">
      <c r="A23" s="284" t="s">
        <v>723</v>
      </c>
      <c r="B23" s="358" t="s">
        <v>5</v>
      </c>
      <c r="C23" s="378">
        <v>12</v>
      </c>
      <c r="D23" s="298" t="s">
        <v>6</v>
      </c>
      <c r="E23" s="257" t="s">
        <v>723</v>
      </c>
      <c r="F23" s="358" t="s">
        <v>5</v>
      </c>
      <c r="G23" s="359">
        <v>18</v>
      </c>
      <c r="H23" s="260" t="s">
        <v>8</v>
      </c>
      <c r="I23" s="257" t="s">
        <v>723</v>
      </c>
      <c r="J23" s="358" t="s">
        <v>5</v>
      </c>
      <c r="K23" s="359">
        <v>30</v>
      </c>
      <c r="L23" s="260" t="s">
        <v>8</v>
      </c>
      <c r="M23" s="257" t="s">
        <v>723</v>
      </c>
      <c r="N23" s="358" t="s">
        <v>5</v>
      </c>
      <c r="O23" s="359">
        <v>55</v>
      </c>
      <c r="P23" s="261" t="s">
        <v>6</v>
      </c>
    </row>
    <row r="24" spans="1:16" ht="14.25" customHeight="1">
      <c r="A24" s="262" t="s">
        <v>723</v>
      </c>
      <c r="B24" s="361" t="s">
        <v>5</v>
      </c>
      <c r="C24" s="269">
        <v>12</v>
      </c>
      <c r="D24" s="264" t="s">
        <v>8</v>
      </c>
      <c r="E24" s="265" t="s">
        <v>723</v>
      </c>
      <c r="F24" s="361" t="s">
        <v>5</v>
      </c>
      <c r="G24" s="269">
        <v>20</v>
      </c>
      <c r="H24" s="264" t="s">
        <v>6</v>
      </c>
      <c r="I24" s="17" t="s">
        <v>723</v>
      </c>
      <c r="J24" s="362" t="s">
        <v>5</v>
      </c>
      <c r="K24" s="42">
        <v>35</v>
      </c>
      <c r="L24" s="16" t="s">
        <v>6</v>
      </c>
      <c r="M24" s="265" t="s">
        <v>723</v>
      </c>
      <c r="N24" s="361" t="s">
        <v>5</v>
      </c>
      <c r="O24" s="269">
        <v>60</v>
      </c>
      <c r="P24" s="267" t="s">
        <v>8</v>
      </c>
    </row>
    <row r="25" spans="1:16" ht="14.25" customHeight="1">
      <c r="A25" s="262" t="s">
        <v>723</v>
      </c>
      <c r="B25" s="361" t="s">
        <v>5</v>
      </c>
      <c r="C25" s="269">
        <v>14</v>
      </c>
      <c r="D25" s="264" t="s">
        <v>6</v>
      </c>
      <c r="E25" s="265" t="s">
        <v>723</v>
      </c>
      <c r="F25" s="361" t="s">
        <v>5</v>
      </c>
      <c r="G25" s="269">
        <v>20</v>
      </c>
      <c r="H25" s="264" t="s">
        <v>8</v>
      </c>
      <c r="I25" s="265" t="s">
        <v>723</v>
      </c>
      <c r="J25" s="361" t="s">
        <v>5</v>
      </c>
      <c r="K25" s="269">
        <v>35</v>
      </c>
      <c r="L25" s="264" t="s">
        <v>8</v>
      </c>
      <c r="M25" s="265" t="s">
        <v>723</v>
      </c>
      <c r="N25" s="361" t="s">
        <v>5</v>
      </c>
      <c r="O25" s="269">
        <v>70</v>
      </c>
      <c r="P25" s="267" t="s">
        <v>8</v>
      </c>
    </row>
    <row r="26" spans="1:16" ht="14.25" customHeight="1">
      <c r="A26" s="262" t="s">
        <v>723</v>
      </c>
      <c r="B26" s="361" t="s">
        <v>5</v>
      </c>
      <c r="C26" s="269">
        <v>14</v>
      </c>
      <c r="D26" s="264" t="s">
        <v>8</v>
      </c>
      <c r="E26" s="265" t="s">
        <v>723</v>
      </c>
      <c r="F26" s="361" t="s">
        <v>5</v>
      </c>
      <c r="G26" s="269">
        <v>22.5</v>
      </c>
      <c r="H26" s="264" t="s">
        <v>6</v>
      </c>
      <c r="I26" s="265" t="s">
        <v>723</v>
      </c>
      <c r="J26" s="361" t="s">
        <v>5</v>
      </c>
      <c r="K26" s="269">
        <v>40</v>
      </c>
      <c r="L26" s="264" t="s">
        <v>6</v>
      </c>
      <c r="M26" s="265" t="s">
        <v>723</v>
      </c>
      <c r="N26" s="361" t="s">
        <v>5</v>
      </c>
      <c r="O26" s="269">
        <v>80</v>
      </c>
      <c r="P26" s="267" t="s">
        <v>8</v>
      </c>
    </row>
    <row r="27" spans="1:16" ht="14.25" customHeight="1">
      <c r="A27" s="262" t="s">
        <v>723</v>
      </c>
      <c r="B27" s="361" t="s">
        <v>5</v>
      </c>
      <c r="C27" s="269">
        <v>15</v>
      </c>
      <c r="D27" s="264" t="s">
        <v>6</v>
      </c>
      <c r="E27" s="265" t="s">
        <v>723</v>
      </c>
      <c r="F27" s="361" t="s">
        <v>5</v>
      </c>
      <c r="G27" s="269">
        <v>22.5</v>
      </c>
      <c r="H27" s="264" t="s">
        <v>8</v>
      </c>
      <c r="I27" s="265" t="s">
        <v>723</v>
      </c>
      <c r="J27" s="361" t="s">
        <v>5</v>
      </c>
      <c r="K27" s="269">
        <v>40</v>
      </c>
      <c r="L27" s="264" t="s">
        <v>8</v>
      </c>
      <c r="M27" s="265" t="s">
        <v>723</v>
      </c>
      <c r="N27" s="361" t="s">
        <v>5</v>
      </c>
      <c r="O27" s="269">
        <v>90</v>
      </c>
      <c r="P27" s="267" t="s">
        <v>6</v>
      </c>
    </row>
    <row r="28" spans="1:16" ht="14.25" customHeight="1">
      <c r="A28" s="262" t="s">
        <v>723</v>
      </c>
      <c r="B28" s="361" t="s">
        <v>5</v>
      </c>
      <c r="C28" s="269">
        <v>16</v>
      </c>
      <c r="D28" s="264" t="s">
        <v>6</v>
      </c>
      <c r="E28" s="265" t="s">
        <v>723</v>
      </c>
      <c r="F28" s="361" t="s">
        <v>5</v>
      </c>
      <c r="G28" s="269">
        <v>25</v>
      </c>
      <c r="H28" s="264" t="s">
        <v>6</v>
      </c>
      <c r="I28" s="265" t="s">
        <v>723</v>
      </c>
      <c r="J28" s="361" t="s">
        <v>5</v>
      </c>
      <c r="K28" s="269">
        <v>45</v>
      </c>
      <c r="L28" s="264" t="s">
        <v>8</v>
      </c>
      <c r="M28" s="265" t="s">
        <v>723</v>
      </c>
      <c r="N28" s="361" t="s">
        <v>5</v>
      </c>
      <c r="O28" s="269">
        <v>100</v>
      </c>
      <c r="P28" s="267" t="s">
        <v>8</v>
      </c>
    </row>
    <row r="29" spans="1:16" ht="14.25" customHeight="1">
      <c r="A29" s="262" t="s">
        <v>723</v>
      </c>
      <c r="B29" s="361" t="s">
        <v>5</v>
      </c>
      <c r="C29" s="269">
        <v>16</v>
      </c>
      <c r="D29" s="264" t="s">
        <v>8</v>
      </c>
      <c r="E29" s="265" t="s">
        <v>723</v>
      </c>
      <c r="F29" s="361" t="s">
        <v>5</v>
      </c>
      <c r="G29" s="269">
        <v>25</v>
      </c>
      <c r="H29" s="264" t="s">
        <v>8</v>
      </c>
      <c r="I29" s="265" t="s">
        <v>723</v>
      </c>
      <c r="J29" s="361" t="s">
        <v>5</v>
      </c>
      <c r="K29" s="269">
        <v>50</v>
      </c>
      <c r="L29" s="264" t="s">
        <v>6</v>
      </c>
      <c r="M29" s="265" t="s">
        <v>723</v>
      </c>
      <c r="N29" s="361" t="s">
        <v>5</v>
      </c>
      <c r="O29" s="269">
        <v>121</v>
      </c>
      <c r="P29" s="267" t="s">
        <v>6</v>
      </c>
    </row>
    <row r="30" spans="1:16" ht="15.75" customHeight="1">
      <c r="A30" s="275" t="s">
        <v>723</v>
      </c>
      <c r="B30" s="365" t="s">
        <v>5</v>
      </c>
      <c r="C30" s="366">
        <v>18</v>
      </c>
      <c r="D30" s="278" t="s">
        <v>6</v>
      </c>
      <c r="E30" s="279" t="s">
        <v>723</v>
      </c>
      <c r="F30" s="365" t="s">
        <v>5</v>
      </c>
      <c r="G30" s="366">
        <v>30</v>
      </c>
      <c r="H30" s="278" t="s">
        <v>6</v>
      </c>
      <c r="I30" s="279" t="s">
        <v>723</v>
      </c>
      <c r="J30" s="365" t="s">
        <v>5</v>
      </c>
      <c r="K30" s="366">
        <v>50</v>
      </c>
      <c r="L30" s="278" t="s">
        <v>8</v>
      </c>
      <c r="M30" s="379"/>
      <c r="N30" s="380"/>
      <c r="O30" s="381"/>
      <c r="P30" s="382"/>
    </row>
    <row r="31" spans="1:16" ht="15.75" customHeight="1">
      <c r="A31" s="383" t="s">
        <v>704</v>
      </c>
      <c r="B31" s="384" t="s">
        <v>5</v>
      </c>
      <c r="C31" s="385">
        <v>1</v>
      </c>
      <c r="D31" s="386" t="s">
        <v>6</v>
      </c>
      <c r="E31" s="387" t="s">
        <v>704</v>
      </c>
      <c r="F31" s="384" t="s">
        <v>5</v>
      </c>
      <c r="G31" s="385">
        <v>2.5</v>
      </c>
      <c r="H31" s="386" t="s">
        <v>8</v>
      </c>
      <c r="I31" s="387" t="s">
        <v>704</v>
      </c>
      <c r="J31" s="384" t="s">
        <v>5</v>
      </c>
      <c r="K31" s="385">
        <v>5</v>
      </c>
      <c r="L31" s="386" t="s">
        <v>6</v>
      </c>
      <c r="M31" s="387" t="s">
        <v>704</v>
      </c>
      <c r="N31" s="384" t="s">
        <v>5</v>
      </c>
      <c r="O31" s="385">
        <v>8</v>
      </c>
      <c r="P31" s="388" t="s">
        <v>8</v>
      </c>
    </row>
    <row r="32" spans="1:16" ht="14.25" customHeight="1">
      <c r="A32" s="389" t="s">
        <v>704</v>
      </c>
      <c r="B32" s="390" t="s">
        <v>5</v>
      </c>
      <c r="C32" s="391">
        <v>1</v>
      </c>
      <c r="D32" s="392" t="s">
        <v>8</v>
      </c>
      <c r="E32" s="393" t="s">
        <v>705</v>
      </c>
      <c r="F32" s="390" t="s">
        <v>5</v>
      </c>
      <c r="G32" s="391">
        <v>3</v>
      </c>
      <c r="H32" s="392" t="s">
        <v>6</v>
      </c>
      <c r="I32" s="393" t="s">
        <v>704</v>
      </c>
      <c r="J32" s="390" t="s">
        <v>5</v>
      </c>
      <c r="K32" s="391">
        <v>5</v>
      </c>
      <c r="L32" s="392" t="s">
        <v>8</v>
      </c>
      <c r="M32" s="393" t="s">
        <v>706</v>
      </c>
      <c r="N32" s="390" t="s">
        <v>5</v>
      </c>
      <c r="O32" s="394">
        <v>8</v>
      </c>
      <c r="P32" s="395" t="s">
        <v>8</v>
      </c>
    </row>
    <row r="33" spans="1:16" ht="14.25" customHeight="1">
      <c r="A33" s="389" t="s">
        <v>704</v>
      </c>
      <c r="B33" s="390" t="s">
        <v>5</v>
      </c>
      <c r="C33" s="391">
        <v>1.2</v>
      </c>
      <c r="D33" s="392" t="s">
        <v>6</v>
      </c>
      <c r="E33" s="393" t="s">
        <v>704</v>
      </c>
      <c r="F33" s="390" t="s">
        <v>5</v>
      </c>
      <c r="G33" s="391">
        <v>3</v>
      </c>
      <c r="H33" s="392" t="s">
        <v>8</v>
      </c>
      <c r="I33" s="393" t="s">
        <v>706</v>
      </c>
      <c r="J33" s="20" t="s">
        <v>5</v>
      </c>
      <c r="K33" s="394">
        <v>5</v>
      </c>
      <c r="L33" s="285" t="s">
        <v>8</v>
      </c>
      <c r="M33" s="393" t="s">
        <v>704</v>
      </c>
      <c r="N33" s="390" t="s">
        <v>5</v>
      </c>
      <c r="O33" s="391">
        <v>10</v>
      </c>
      <c r="P33" s="396" t="s">
        <v>6</v>
      </c>
    </row>
    <row r="34" spans="1:16" ht="14.25" customHeight="1">
      <c r="A34" s="389" t="s">
        <v>704</v>
      </c>
      <c r="B34" s="390" t="s">
        <v>5</v>
      </c>
      <c r="C34" s="391">
        <v>1.5</v>
      </c>
      <c r="D34" s="392" t="s">
        <v>6</v>
      </c>
      <c r="E34" s="393" t="s">
        <v>706</v>
      </c>
      <c r="F34" s="390" t="s">
        <v>5</v>
      </c>
      <c r="G34" s="394">
        <v>3</v>
      </c>
      <c r="H34" s="285" t="s">
        <v>6</v>
      </c>
      <c r="I34" s="393" t="s">
        <v>704</v>
      </c>
      <c r="J34" s="390" t="s">
        <v>5</v>
      </c>
      <c r="K34" s="394">
        <v>6</v>
      </c>
      <c r="L34" s="392" t="s">
        <v>6</v>
      </c>
      <c r="M34" s="393" t="s">
        <v>706</v>
      </c>
      <c r="N34" s="390" t="s">
        <v>5</v>
      </c>
      <c r="O34" s="391">
        <v>10</v>
      </c>
      <c r="P34" s="396" t="s">
        <v>8</v>
      </c>
    </row>
    <row r="35" spans="1:16" ht="14.25" customHeight="1">
      <c r="A35" s="389" t="s">
        <v>704</v>
      </c>
      <c r="B35" s="390" t="s">
        <v>5</v>
      </c>
      <c r="C35" s="391">
        <v>1.5</v>
      </c>
      <c r="D35" s="392" t="s">
        <v>8</v>
      </c>
      <c r="E35" s="393" t="s">
        <v>704</v>
      </c>
      <c r="F35" s="390" t="s">
        <v>5</v>
      </c>
      <c r="G35" s="391">
        <v>4</v>
      </c>
      <c r="H35" s="392" t="s">
        <v>6</v>
      </c>
      <c r="I35" s="393" t="s">
        <v>704</v>
      </c>
      <c r="J35" s="390" t="s">
        <v>5</v>
      </c>
      <c r="K35" s="394">
        <v>6</v>
      </c>
      <c r="L35" s="392" t="s">
        <v>8</v>
      </c>
      <c r="M35" s="313"/>
      <c r="N35" s="397"/>
      <c r="O35" s="315"/>
      <c r="P35" s="316"/>
    </row>
    <row r="36" spans="1:16" ht="14.25" customHeight="1">
      <c r="A36" s="389" t="s">
        <v>704</v>
      </c>
      <c r="B36" s="390" t="s">
        <v>5</v>
      </c>
      <c r="C36" s="391">
        <v>2</v>
      </c>
      <c r="D36" s="392" t="s">
        <v>6</v>
      </c>
      <c r="E36" s="393" t="s">
        <v>704</v>
      </c>
      <c r="F36" s="390" t="s">
        <v>5</v>
      </c>
      <c r="G36" s="391">
        <v>4</v>
      </c>
      <c r="H36" s="392" t="s">
        <v>8</v>
      </c>
      <c r="I36" s="393" t="s">
        <v>706</v>
      </c>
      <c r="J36" s="20" t="s">
        <v>5</v>
      </c>
      <c r="K36" s="394">
        <v>6</v>
      </c>
      <c r="L36" s="285" t="s">
        <v>8</v>
      </c>
      <c r="M36" s="313"/>
      <c r="N36" s="397"/>
      <c r="O36" s="315"/>
      <c r="P36" s="316"/>
    </row>
    <row r="37" spans="1:16" ht="15.75" customHeight="1">
      <c r="A37" s="398" t="s">
        <v>704</v>
      </c>
      <c r="B37" s="399" t="s">
        <v>5</v>
      </c>
      <c r="C37" s="400">
        <v>2</v>
      </c>
      <c r="D37" s="401" t="s">
        <v>8</v>
      </c>
      <c r="E37" s="402" t="s">
        <v>706</v>
      </c>
      <c r="F37" s="399" t="s">
        <v>5</v>
      </c>
      <c r="G37" s="403">
        <v>4</v>
      </c>
      <c r="H37" s="286" t="s">
        <v>6</v>
      </c>
      <c r="I37" s="402" t="s">
        <v>704</v>
      </c>
      <c r="J37" s="399" t="s">
        <v>5</v>
      </c>
      <c r="K37" s="400">
        <v>8</v>
      </c>
      <c r="L37" s="401" t="s">
        <v>6</v>
      </c>
      <c r="M37" s="319"/>
      <c r="N37" s="404"/>
      <c r="O37" s="321"/>
      <c r="P37" s="322"/>
    </row>
    <row r="38" spans="1:16" ht="15.75" customHeight="1">
      <c r="A38" s="2" t="s">
        <v>724</v>
      </c>
      <c r="B38" s="405" t="s">
        <v>5</v>
      </c>
      <c r="C38" s="406">
        <v>12</v>
      </c>
      <c r="D38" s="407" t="s">
        <v>6</v>
      </c>
      <c r="E38" s="6" t="s">
        <v>724</v>
      </c>
      <c r="F38" s="405" t="s">
        <v>5</v>
      </c>
      <c r="G38" s="406">
        <v>20</v>
      </c>
      <c r="H38" s="5" t="s">
        <v>6</v>
      </c>
      <c r="I38" s="6" t="s">
        <v>724</v>
      </c>
      <c r="J38" s="405" t="s">
        <v>5</v>
      </c>
      <c r="K38" s="406">
        <v>30</v>
      </c>
      <c r="L38" s="5" t="s">
        <v>8</v>
      </c>
      <c r="M38" s="6" t="s">
        <v>724</v>
      </c>
      <c r="N38" s="405" t="s">
        <v>5</v>
      </c>
      <c r="O38" s="406">
        <v>50</v>
      </c>
      <c r="P38" s="11" t="s">
        <v>6</v>
      </c>
    </row>
    <row r="39" spans="1:16" ht="14.25" customHeight="1">
      <c r="A39" s="13" t="s">
        <v>724</v>
      </c>
      <c r="B39" s="362" t="s">
        <v>5</v>
      </c>
      <c r="C39" s="42">
        <v>12</v>
      </c>
      <c r="D39" s="16" t="s">
        <v>8</v>
      </c>
      <c r="E39" s="17" t="s">
        <v>724</v>
      </c>
      <c r="F39" s="362" t="s">
        <v>5</v>
      </c>
      <c r="G39" s="42">
        <v>20</v>
      </c>
      <c r="H39" s="44" t="s">
        <v>8</v>
      </c>
      <c r="I39" s="17" t="s">
        <v>724</v>
      </c>
      <c r="J39" s="362" t="s">
        <v>5</v>
      </c>
      <c r="K39" s="42">
        <v>35</v>
      </c>
      <c r="L39" s="16" t="s">
        <v>6</v>
      </c>
      <c r="M39" s="17" t="s">
        <v>724</v>
      </c>
      <c r="N39" s="362" t="s">
        <v>5</v>
      </c>
      <c r="O39" s="42">
        <v>50</v>
      </c>
      <c r="P39" s="22" t="s">
        <v>8</v>
      </c>
    </row>
    <row r="40" spans="1:16" ht="14.25" customHeight="1">
      <c r="A40" s="13" t="s">
        <v>724</v>
      </c>
      <c r="B40" s="362" t="s">
        <v>5</v>
      </c>
      <c r="C40" s="42">
        <v>14</v>
      </c>
      <c r="D40" s="16" t="s">
        <v>8</v>
      </c>
      <c r="E40" s="17" t="s">
        <v>724</v>
      </c>
      <c r="F40" s="362" t="s">
        <v>5</v>
      </c>
      <c r="G40" s="42">
        <v>25</v>
      </c>
      <c r="H40" s="16" t="s">
        <v>6</v>
      </c>
      <c r="I40" s="17" t="s">
        <v>724</v>
      </c>
      <c r="J40" s="362" t="s">
        <v>5</v>
      </c>
      <c r="K40" s="42">
        <v>35</v>
      </c>
      <c r="L40" s="16" t="s">
        <v>8</v>
      </c>
      <c r="M40" s="17" t="s">
        <v>724</v>
      </c>
      <c r="N40" s="362" t="s">
        <v>5</v>
      </c>
      <c r="O40" s="42">
        <v>60</v>
      </c>
      <c r="P40" s="22" t="s">
        <v>6</v>
      </c>
    </row>
    <row r="41" spans="1:16" ht="14.25" customHeight="1">
      <c r="A41" s="13" t="s">
        <v>724</v>
      </c>
      <c r="B41" s="362" t="s">
        <v>5</v>
      </c>
      <c r="C41" s="42">
        <v>16</v>
      </c>
      <c r="D41" s="16" t="s">
        <v>6</v>
      </c>
      <c r="E41" s="17" t="s">
        <v>724</v>
      </c>
      <c r="F41" s="362" t="s">
        <v>5</v>
      </c>
      <c r="G41" s="42">
        <v>25</v>
      </c>
      <c r="H41" s="16" t="s">
        <v>8</v>
      </c>
      <c r="I41" s="17" t="s">
        <v>724</v>
      </c>
      <c r="J41" s="362" t="s">
        <v>5</v>
      </c>
      <c r="K41" s="42">
        <v>40</v>
      </c>
      <c r="L41" s="16" t="s">
        <v>8</v>
      </c>
      <c r="M41" s="17" t="s">
        <v>724</v>
      </c>
      <c r="N41" s="362" t="s">
        <v>5</v>
      </c>
      <c r="O41" s="42">
        <v>60</v>
      </c>
      <c r="P41" s="22" t="s">
        <v>8</v>
      </c>
    </row>
    <row r="42" spans="1:16" ht="14.25" customHeight="1">
      <c r="A42" s="13" t="s">
        <v>724</v>
      </c>
      <c r="B42" s="362" t="s">
        <v>5</v>
      </c>
      <c r="C42" s="42">
        <v>16</v>
      </c>
      <c r="D42" s="16" t="s">
        <v>8</v>
      </c>
      <c r="E42" s="17" t="s">
        <v>724</v>
      </c>
      <c r="F42" s="362" t="s">
        <v>5</v>
      </c>
      <c r="G42" s="42">
        <v>26</v>
      </c>
      <c r="H42" s="16" t="s">
        <v>6</v>
      </c>
      <c r="I42" s="17" t="s">
        <v>724</v>
      </c>
      <c r="J42" s="362" t="s">
        <v>5</v>
      </c>
      <c r="K42" s="42">
        <v>45</v>
      </c>
      <c r="L42" s="16" t="s">
        <v>6</v>
      </c>
      <c r="M42" s="367"/>
      <c r="N42" s="368"/>
      <c r="O42" s="369"/>
      <c r="P42" s="370"/>
    </row>
    <row r="43" spans="1:16" ht="15.75" customHeight="1">
      <c r="A43" s="25" t="s">
        <v>724</v>
      </c>
      <c r="B43" s="408" t="s">
        <v>5</v>
      </c>
      <c r="C43" s="47">
        <v>18</v>
      </c>
      <c r="D43" s="28" t="s">
        <v>8</v>
      </c>
      <c r="E43" s="29" t="s">
        <v>724</v>
      </c>
      <c r="F43" s="408" t="s">
        <v>5</v>
      </c>
      <c r="G43" s="47">
        <v>30</v>
      </c>
      <c r="H43" s="28" t="s">
        <v>6</v>
      </c>
      <c r="I43" s="29" t="s">
        <v>724</v>
      </c>
      <c r="J43" s="408" t="s">
        <v>5</v>
      </c>
      <c r="K43" s="47">
        <v>45</v>
      </c>
      <c r="L43" s="28" t="s">
        <v>8</v>
      </c>
      <c r="M43" s="374"/>
      <c r="N43" s="375"/>
      <c r="O43" s="376"/>
      <c r="P43" s="377"/>
    </row>
    <row r="44" spans="1:16" ht="15.75" customHeight="1">
      <c r="A44" s="383" t="s">
        <v>725</v>
      </c>
      <c r="B44" s="3" t="s">
        <v>5</v>
      </c>
      <c r="C44" s="326">
        <v>2</v>
      </c>
      <c r="D44" s="5" t="s">
        <v>6</v>
      </c>
      <c r="E44" s="387" t="s">
        <v>725</v>
      </c>
      <c r="F44" s="3" t="s">
        <v>5</v>
      </c>
      <c r="G44" s="326">
        <v>3</v>
      </c>
      <c r="H44" s="5" t="s">
        <v>8</v>
      </c>
      <c r="I44" s="409" t="s">
        <v>725</v>
      </c>
      <c r="J44" s="9" t="s">
        <v>5</v>
      </c>
      <c r="K44" s="394">
        <v>6</v>
      </c>
      <c r="L44" s="5" t="s">
        <v>6</v>
      </c>
      <c r="M44" s="410" t="s">
        <v>726</v>
      </c>
      <c r="N44" s="405" t="s">
        <v>5</v>
      </c>
      <c r="O44" s="406">
        <v>10</v>
      </c>
      <c r="P44" s="11" t="s">
        <v>8</v>
      </c>
    </row>
    <row r="45" spans="1:16" ht="15.75" customHeight="1">
      <c r="A45" s="389" t="s">
        <v>725</v>
      </c>
      <c r="B45" s="14" t="s">
        <v>5</v>
      </c>
      <c r="C45" s="394">
        <v>2</v>
      </c>
      <c r="D45" s="16" t="s">
        <v>8</v>
      </c>
      <c r="E45" s="393" t="s">
        <v>725</v>
      </c>
      <c r="F45" s="14" t="s">
        <v>5</v>
      </c>
      <c r="G45" s="394">
        <v>4</v>
      </c>
      <c r="H45" s="16" t="s">
        <v>6</v>
      </c>
      <c r="I45" s="411" t="s">
        <v>726</v>
      </c>
      <c r="J45" s="20" t="s">
        <v>5</v>
      </c>
      <c r="K45" s="394">
        <v>6</v>
      </c>
      <c r="L45" s="16" t="s">
        <v>8</v>
      </c>
      <c r="M45" s="411" t="s">
        <v>726</v>
      </c>
      <c r="N45" s="20" t="s">
        <v>5</v>
      </c>
      <c r="O45" s="42">
        <v>10</v>
      </c>
      <c r="P45" s="22" t="s">
        <v>6</v>
      </c>
    </row>
    <row r="46" spans="1:16" ht="15.75" customHeight="1">
      <c r="A46" s="389" t="s">
        <v>725</v>
      </c>
      <c r="B46" s="14" t="s">
        <v>5</v>
      </c>
      <c r="C46" s="394">
        <v>2.5</v>
      </c>
      <c r="D46" s="16" t="s">
        <v>6</v>
      </c>
      <c r="E46" s="393" t="s">
        <v>725</v>
      </c>
      <c r="F46" s="14" t="s">
        <v>5</v>
      </c>
      <c r="G46" s="394">
        <v>4</v>
      </c>
      <c r="H46" s="16" t="s">
        <v>8</v>
      </c>
      <c r="I46" s="411" t="s">
        <v>726</v>
      </c>
      <c r="J46" s="20" t="s">
        <v>5</v>
      </c>
      <c r="K46" s="394">
        <v>8</v>
      </c>
      <c r="L46" s="16" t="s">
        <v>6</v>
      </c>
      <c r="M46" s="411" t="s">
        <v>725</v>
      </c>
      <c r="N46" s="20" t="s">
        <v>5</v>
      </c>
      <c r="O46" s="42">
        <v>10</v>
      </c>
      <c r="P46" s="22" t="s">
        <v>8</v>
      </c>
    </row>
    <row r="47" spans="1:16" ht="15.75" customHeight="1">
      <c r="A47" s="389" t="s">
        <v>725</v>
      </c>
      <c r="B47" s="14" t="s">
        <v>5</v>
      </c>
      <c r="C47" s="394">
        <v>2.5</v>
      </c>
      <c r="D47" s="16" t="s">
        <v>8</v>
      </c>
      <c r="E47" s="393" t="s">
        <v>725</v>
      </c>
      <c r="F47" s="14" t="s">
        <v>5</v>
      </c>
      <c r="G47" s="394">
        <v>5</v>
      </c>
      <c r="H47" s="16" t="s">
        <v>6</v>
      </c>
      <c r="I47" s="393" t="s">
        <v>725</v>
      </c>
      <c r="J47" s="20" t="s">
        <v>5</v>
      </c>
      <c r="K47" s="394">
        <v>8</v>
      </c>
      <c r="L47" s="16" t="s">
        <v>8</v>
      </c>
      <c r="M47" s="393"/>
      <c r="N47" s="20"/>
      <c r="O47" s="42"/>
      <c r="P47" s="412"/>
    </row>
    <row r="48" spans="1:16" ht="15.75" customHeight="1">
      <c r="A48" s="398" t="s">
        <v>725</v>
      </c>
      <c r="B48" s="26" t="s">
        <v>5</v>
      </c>
      <c r="C48" s="413">
        <v>3</v>
      </c>
      <c r="D48" s="28" t="s">
        <v>6</v>
      </c>
      <c r="E48" s="402" t="s">
        <v>725</v>
      </c>
      <c r="F48" s="26" t="s">
        <v>5</v>
      </c>
      <c r="G48" s="413">
        <v>5</v>
      </c>
      <c r="H48" s="28" t="s">
        <v>8</v>
      </c>
      <c r="I48" s="402" t="s">
        <v>725</v>
      </c>
      <c r="J48" s="31" t="s">
        <v>5</v>
      </c>
      <c r="K48" s="413">
        <v>10</v>
      </c>
      <c r="L48" s="28" t="s">
        <v>6</v>
      </c>
      <c r="M48" s="414"/>
      <c r="N48" s="375"/>
      <c r="O48" s="376"/>
      <c r="P48" s="415"/>
    </row>
    <row r="49" spans="1:16" ht="15" customHeight="1">
      <c r="A49" s="2" t="s">
        <v>727</v>
      </c>
      <c r="B49" s="3" t="s">
        <v>5</v>
      </c>
      <c r="C49" s="416">
        <v>12</v>
      </c>
      <c r="D49" s="5" t="s">
        <v>6</v>
      </c>
      <c r="E49" s="6" t="s">
        <v>727</v>
      </c>
      <c r="F49" s="9" t="s">
        <v>5</v>
      </c>
      <c r="G49" s="416">
        <v>28</v>
      </c>
      <c r="H49" s="5" t="s">
        <v>8</v>
      </c>
      <c r="I49" s="6" t="s">
        <v>727</v>
      </c>
      <c r="J49" s="3" t="s">
        <v>5</v>
      </c>
      <c r="K49" s="406">
        <v>55</v>
      </c>
      <c r="L49" s="5" t="s">
        <v>8</v>
      </c>
      <c r="M49" s="6" t="s">
        <v>727</v>
      </c>
      <c r="N49" s="9" t="s">
        <v>5</v>
      </c>
      <c r="O49" s="416">
        <v>90</v>
      </c>
      <c r="P49" s="417" t="s">
        <v>117</v>
      </c>
    </row>
    <row r="50" spans="1:16" ht="14.25" customHeight="1">
      <c r="A50" s="13" t="s">
        <v>727</v>
      </c>
      <c r="B50" s="14" t="s">
        <v>5</v>
      </c>
      <c r="C50" s="418">
        <v>12</v>
      </c>
      <c r="D50" s="16" t="s">
        <v>8</v>
      </c>
      <c r="E50" s="17" t="s">
        <v>727</v>
      </c>
      <c r="F50" s="20" t="s">
        <v>5</v>
      </c>
      <c r="G50" s="418">
        <v>30</v>
      </c>
      <c r="H50" s="16" t="s">
        <v>6</v>
      </c>
      <c r="I50" s="17" t="s">
        <v>727</v>
      </c>
      <c r="J50" s="14" t="s">
        <v>5</v>
      </c>
      <c r="K50" s="42">
        <v>60</v>
      </c>
      <c r="L50" s="16" t="s">
        <v>8</v>
      </c>
      <c r="M50" s="17" t="s">
        <v>727</v>
      </c>
      <c r="N50" s="20" t="s">
        <v>5</v>
      </c>
      <c r="O50" s="418">
        <v>90</v>
      </c>
      <c r="P50" s="22" t="s">
        <v>728</v>
      </c>
    </row>
    <row r="51" spans="1:16" ht="14.25" customHeight="1">
      <c r="A51" s="13" t="s">
        <v>727</v>
      </c>
      <c r="B51" s="14" t="s">
        <v>5</v>
      </c>
      <c r="C51" s="418">
        <v>14</v>
      </c>
      <c r="D51" s="16" t="s">
        <v>8</v>
      </c>
      <c r="E51" s="17" t="s">
        <v>727</v>
      </c>
      <c r="F51" s="20" t="s">
        <v>5</v>
      </c>
      <c r="G51" s="418">
        <v>30</v>
      </c>
      <c r="H51" s="16" t="s">
        <v>8</v>
      </c>
      <c r="I51" s="17" t="s">
        <v>727</v>
      </c>
      <c r="J51" s="14" t="s">
        <v>5</v>
      </c>
      <c r="K51" s="42">
        <v>65</v>
      </c>
      <c r="L51" s="16" t="s">
        <v>6</v>
      </c>
      <c r="M51" s="17" t="s">
        <v>727</v>
      </c>
      <c r="N51" s="20" t="s">
        <v>5</v>
      </c>
      <c r="O51" s="418">
        <v>100</v>
      </c>
      <c r="P51" s="45" t="s">
        <v>6</v>
      </c>
    </row>
    <row r="52" spans="1:16" ht="14.25" customHeight="1">
      <c r="A52" s="13" t="s">
        <v>727</v>
      </c>
      <c r="B52" s="14" t="s">
        <v>5</v>
      </c>
      <c r="C52" s="418">
        <v>15</v>
      </c>
      <c r="D52" s="16" t="s">
        <v>8</v>
      </c>
      <c r="E52" s="17" t="s">
        <v>727</v>
      </c>
      <c r="F52" s="20" t="s">
        <v>5</v>
      </c>
      <c r="G52" s="418">
        <v>35</v>
      </c>
      <c r="H52" s="16" t="s">
        <v>6</v>
      </c>
      <c r="I52" s="17" t="s">
        <v>727</v>
      </c>
      <c r="J52" s="14" t="s">
        <v>5</v>
      </c>
      <c r="K52" s="42">
        <v>70</v>
      </c>
      <c r="L52" s="16" t="s">
        <v>8</v>
      </c>
      <c r="M52" s="17" t="s">
        <v>727</v>
      </c>
      <c r="N52" s="20" t="s">
        <v>5</v>
      </c>
      <c r="O52" s="418">
        <v>100</v>
      </c>
      <c r="P52" s="45" t="s">
        <v>8</v>
      </c>
    </row>
    <row r="53" spans="1:16" ht="14.25" customHeight="1">
      <c r="A53" s="13" t="s">
        <v>727</v>
      </c>
      <c r="B53" s="419" t="s">
        <v>5</v>
      </c>
      <c r="C53" s="418">
        <v>16</v>
      </c>
      <c r="D53" s="16" t="s">
        <v>8</v>
      </c>
      <c r="E53" s="420" t="s">
        <v>727</v>
      </c>
      <c r="F53" s="20" t="s">
        <v>5</v>
      </c>
      <c r="G53" s="418">
        <v>35</v>
      </c>
      <c r="H53" s="421" t="s">
        <v>8</v>
      </c>
      <c r="I53" s="17" t="s">
        <v>727</v>
      </c>
      <c r="J53" s="14" t="s">
        <v>5</v>
      </c>
      <c r="K53" s="42">
        <v>75</v>
      </c>
      <c r="L53" s="16" t="s">
        <v>6</v>
      </c>
      <c r="M53" s="17" t="s">
        <v>727</v>
      </c>
      <c r="N53" s="20" t="s">
        <v>5</v>
      </c>
      <c r="O53" s="418">
        <v>120</v>
      </c>
      <c r="P53" s="45" t="s">
        <v>6</v>
      </c>
    </row>
    <row r="54" spans="1:16" ht="14.25" customHeight="1">
      <c r="A54" s="13" t="s">
        <v>727</v>
      </c>
      <c r="B54" s="14" t="s">
        <v>5</v>
      </c>
      <c r="C54" s="418">
        <v>20</v>
      </c>
      <c r="D54" s="16" t="s">
        <v>6</v>
      </c>
      <c r="E54" s="17" t="s">
        <v>727</v>
      </c>
      <c r="F54" s="20" t="s">
        <v>5</v>
      </c>
      <c r="G54" s="418">
        <v>40</v>
      </c>
      <c r="H54" s="16" t="s">
        <v>6</v>
      </c>
      <c r="I54" s="17" t="s">
        <v>727</v>
      </c>
      <c r="J54" s="14" t="s">
        <v>5</v>
      </c>
      <c r="K54" s="42">
        <v>80</v>
      </c>
      <c r="L54" s="16" t="s">
        <v>6</v>
      </c>
      <c r="M54" s="17" t="s">
        <v>727</v>
      </c>
      <c r="N54" s="20" t="s">
        <v>5</v>
      </c>
      <c r="O54" s="418">
        <v>130</v>
      </c>
      <c r="P54" s="22" t="s">
        <v>6</v>
      </c>
    </row>
    <row r="55" spans="1:16" ht="14.25" customHeight="1">
      <c r="A55" s="13" t="s">
        <v>727</v>
      </c>
      <c r="B55" s="419" t="s">
        <v>5</v>
      </c>
      <c r="C55" s="418">
        <v>20</v>
      </c>
      <c r="D55" s="16" t="s">
        <v>8</v>
      </c>
      <c r="E55" s="420" t="s">
        <v>727</v>
      </c>
      <c r="F55" s="20" t="s">
        <v>5</v>
      </c>
      <c r="G55" s="418">
        <v>40</v>
      </c>
      <c r="H55" s="421" t="s">
        <v>8</v>
      </c>
      <c r="I55" s="17" t="s">
        <v>727</v>
      </c>
      <c r="J55" s="14" t="s">
        <v>5</v>
      </c>
      <c r="K55" s="42">
        <v>80</v>
      </c>
      <c r="L55" s="44" t="s">
        <v>8</v>
      </c>
      <c r="M55" s="17" t="s">
        <v>727</v>
      </c>
      <c r="N55" s="422" t="s">
        <v>5</v>
      </c>
      <c r="O55" s="418">
        <v>142</v>
      </c>
      <c r="P55" s="45" t="s">
        <v>8</v>
      </c>
    </row>
    <row r="56" spans="1:16" ht="14.25" customHeight="1">
      <c r="A56" s="13" t="s">
        <v>727</v>
      </c>
      <c r="B56" s="14" t="s">
        <v>5</v>
      </c>
      <c r="C56" s="418">
        <v>25</v>
      </c>
      <c r="D56" s="16" t="s">
        <v>6</v>
      </c>
      <c r="E56" s="420" t="s">
        <v>727</v>
      </c>
      <c r="F56" s="20" t="s">
        <v>5</v>
      </c>
      <c r="G56" s="418">
        <v>45</v>
      </c>
      <c r="H56" s="421" t="s">
        <v>8</v>
      </c>
      <c r="I56" s="17" t="s">
        <v>727</v>
      </c>
      <c r="J56" s="14" t="s">
        <v>5</v>
      </c>
      <c r="K56" s="42">
        <v>90</v>
      </c>
      <c r="L56" s="16" t="s">
        <v>6</v>
      </c>
      <c r="M56" s="17" t="s">
        <v>727</v>
      </c>
      <c r="N56" s="422" t="s">
        <v>5</v>
      </c>
      <c r="O56" s="418">
        <v>160</v>
      </c>
      <c r="P56" s="22" t="s">
        <v>6</v>
      </c>
    </row>
    <row r="57" spans="1:16" ht="15.75" customHeight="1">
      <c r="A57" s="25" t="s">
        <v>727</v>
      </c>
      <c r="B57" s="26" t="s">
        <v>5</v>
      </c>
      <c r="C57" s="423">
        <v>25</v>
      </c>
      <c r="D57" s="28" t="s">
        <v>8</v>
      </c>
      <c r="E57" s="424" t="s">
        <v>727</v>
      </c>
      <c r="F57" s="31" t="s">
        <v>5</v>
      </c>
      <c r="G57" s="423">
        <v>50</v>
      </c>
      <c r="H57" s="425" t="s">
        <v>8</v>
      </c>
      <c r="I57" s="29" t="s">
        <v>727</v>
      </c>
      <c r="J57" s="26" t="s">
        <v>5</v>
      </c>
      <c r="K57" s="47">
        <v>90</v>
      </c>
      <c r="L57" s="426" t="s">
        <v>729</v>
      </c>
      <c r="M57" s="427" t="s">
        <v>727</v>
      </c>
      <c r="N57" s="31" t="s">
        <v>5</v>
      </c>
      <c r="O57" s="423">
        <v>185</v>
      </c>
      <c r="P57" s="33" t="s">
        <v>6</v>
      </c>
    </row>
    <row r="58" spans="1:16" ht="19.5" customHeight="1">
      <c r="A58" s="1260" t="s">
        <v>730</v>
      </c>
      <c r="B58" s="1260"/>
      <c r="C58" s="1260"/>
      <c r="D58" s="1260"/>
      <c r="E58" s="1260"/>
      <c r="F58" s="1260"/>
      <c r="G58" s="1260"/>
      <c r="H58" s="1260"/>
      <c r="I58" s="1260"/>
      <c r="J58" s="1260"/>
      <c r="K58" s="1260"/>
      <c r="L58" s="1260"/>
      <c r="M58" s="1260"/>
      <c r="N58" s="1260"/>
      <c r="O58" s="1260"/>
      <c r="P58" s="1260"/>
    </row>
    <row r="59" spans="1:16" ht="67.5" customHeight="1">
      <c r="A59" s="1261" t="s">
        <v>731</v>
      </c>
      <c r="B59" s="1261"/>
      <c r="C59" s="1261"/>
      <c r="D59" s="1261"/>
      <c r="E59" s="1261"/>
      <c r="F59" s="1261"/>
      <c r="G59" s="1261"/>
      <c r="H59" s="1261"/>
      <c r="I59" s="1261"/>
      <c r="J59" s="1261"/>
      <c r="K59" s="1261"/>
      <c r="L59" s="1261"/>
      <c r="M59" s="1261"/>
      <c r="N59" s="1261"/>
      <c r="O59" s="1261"/>
      <c r="P59" s="1261"/>
    </row>
    <row r="60" spans="1:16" ht="33.75" customHeight="1">
      <c r="A60" s="1280" t="s">
        <v>732</v>
      </c>
      <c r="B60" s="1280"/>
      <c r="C60" s="1280"/>
      <c r="D60" s="1280"/>
      <c r="E60" s="1280"/>
      <c r="F60" s="1280"/>
      <c r="G60" s="1280"/>
      <c r="H60" s="1280"/>
      <c r="I60" s="1280"/>
      <c r="J60" s="1280"/>
      <c r="K60" s="1280"/>
      <c r="L60" s="1280"/>
      <c r="M60" s="1280"/>
      <c r="N60" s="1280"/>
      <c r="O60" s="1280"/>
      <c r="P60" s="1280"/>
    </row>
    <row r="61" spans="1:16">
      <c r="B61" s="12"/>
      <c r="E61" s="220"/>
      <c r="F61" s="12"/>
      <c r="H61" s="220"/>
      <c r="J61" s="12"/>
      <c r="K61" s="220"/>
      <c r="N61" s="12"/>
    </row>
    <row r="62" spans="1:16">
      <c r="B62" s="12"/>
      <c r="E62" s="220"/>
      <c r="F62" s="12"/>
      <c r="H62" s="220"/>
      <c r="J62" s="12"/>
      <c r="K62" s="220"/>
      <c r="N62" s="12"/>
    </row>
    <row r="63" spans="1:16">
      <c r="B63" s="220"/>
      <c r="E63" s="220"/>
      <c r="H63" s="220"/>
      <c r="K63" s="220"/>
    </row>
    <row r="64" spans="1:16" ht="16.5">
      <c r="A64" s="217"/>
      <c r="B64" s="219"/>
      <c r="C64" s="217"/>
      <c r="D64" s="217"/>
      <c r="E64" s="219"/>
      <c r="F64" s="217"/>
      <c r="G64" s="217"/>
      <c r="H64" s="219"/>
      <c r="I64" s="217"/>
      <c r="J64" s="217"/>
      <c r="K64" s="219"/>
      <c r="L64" s="217"/>
      <c r="M64" s="217"/>
      <c r="N64" s="217"/>
      <c r="O64" s="217"/>
      <c r="P64" s="217"/>
    </row>
    <row r="65" spans="1:16" ht="16.5">
      <c r="A65" s="217"/>
      <c r="B65" s="219"/>
      <c r="C65" s="217"/>
      <c r="D65" s="217"/>
      <c r="E65" s="219"/>
      <c r="F65" s="217"/>
      <c r="G65" s="217"/>
      <c r="H65" s="219"/>
      <c r="I65" s="217"/>
      <c r="J65" s="217"/>
      <c r="K65" s="219"/>
      <c r="L65" s="217"/>
      <c r="M65" s="217"/>
      <c r="N65" s="217"/>
      <c r="O65" s="217"/>
      <c r="P65" s="217"/>
    </row>
    <row r="66" spans="1:16" ht="16.5">
      <c r="A66" s="217"/>
      <c r="B66" s="219"/>
      <c r="C66" s="217"/>
      <c r="D66" s="217"/>
      <c r="E66" s="219"/>
      <c r="F66" s="217"/>
      <c r="G66" s="217"/>
      <c r="H66" s="219"/>
      <c r="I66" s="217"/>
      <c r="J66" s="217"/>
      <c r="K66" s="219"/>
      <c r="L66" s="217"/>
      <c r="M66" s="217"/>
      <c r="N66" s="217"/>
      <c r="O66" s="217"/>
      <c r="P66" s="217"/>
    </row>
    <row r="67" spans="1:16" ht="16.5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1:16" ht="16.5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</row>
    <row r="69" spans="1:16" ht="16.5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16" ht="16.5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</row>
    <row r="71" spans="1:16" ht="16.5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</row>
    <row r="72" spans="1:16" ht="16.5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1:16" ht="16.5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16" ht="16.5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</row>
    <row r="75" spans="1:16" ht="16.5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</row>
    <row r="76" spans="1:16" ht="16.5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</row>
    <row r="77" spans="1:16" ht="16.5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</row>
    <row r="78" spans="1:16" ht="16.5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16" ht="16.5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</row>
    <row r="80" spans="1:16" ht="16.5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</row>
    <row r="81" spans="1:16" ht="16.5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</row>
    <row r="82" spans="1:16" ht="16.5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</row>
    <row r="83" spans="1:16" ht="16.5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16" ht="16.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</row>
    <row r="85" spans="1:16" ht="16.5">
      <c r="A85" s="428"/>
      <c r="B85" s="429"/>
      <c r="C85" s="430"/>
      <c r="D85" s="428"/>
      <c r="E85" s="431"/>
      <c r="F85" s="431"/>
      <c r="G85" s="431"/>
      <c r="H85" s="431"/>
      <c r="I85" s="431"/>
      <c r="J85" s="217"/>
      <c r="K85" s="217"/>
      <c r="L85" s="217"/>
      <c r="M85" s="217"/>
      <c r="N85" s="217"/>
      <c r="O85" s="217"/>
      <c r="P85" s="217"/>
    </row>
    <row r="86" spans="1:16" ht="16.5">
      <c r="A86" s="428"/>
      <c r="B86" s="429"/>
      <c r="C86" s="430"/>
      <c r="D86" s="428"/>
      <c r="E86" s="431"/>
      <c r="F86" s="431"/>
      <c r="G86" s="431"/>
      <c r="H86" s="431"/>
      <c r="I86" s="431"/>
      <c r="J86" s="217"/>
      <c r="K86" s="217"/>
      <c r="L86" s="217"/>
      <c r="M86" s="217"/>
      <c r="N86" s="217"/>
      <c r="O86" s="217"/>
      <c r="P86" s="217"/>
    </row>
    <row r="87" spans="1:16" ht="16.5">
      <c r="A87" s="428"/>
      <c r="B87" s="429"/>
      <c r="C87" s="430"/>
      <c r="D87" s="428"/>
      <c r="E87" s="431"/>
      <c r="F87" s="431"/>
      <c r="G87" s="431"/>
      <c r="H87" s="431"/>
      <c r="I87" s="431"/>
      <c r="J87" s="217"/>
      <c r="K87" s="217"/>
      <c r="L87" s="217"/>
      <c r="M87" s="217"/>
      <c r="N87" s="217"/>
      <c r="O87" s="217"/>
      <c r="P87" s="217"/>
    </row>
    <row r="88" spans="1:16" ht="16.5">
      <c r="A88" s="428"/>
      <c r="B88" s="431"/>
      <c r="C88" s="431"/>
      <c r="D88" s="431"/>
      <c r="E88" s="431"/>
      <c r="F88" s="431"/>
      <c r="G88" s="431"/>
      <c r="H88" s="431"/>
      <c r="I88" s="431"/>
      <c r="J88" s="217"/>
      <c r="K88" s="217"/>
      <c r="L88" s="217"/>
      <c r="M88" s="217"/>
      <c r="N88" s="217"/>
      <c r="O88" s="217"/>
      <c r="P88" s="217"/>
    </row>
    <row r="89" spans="1:16" ht="16.5">
      <c r="A89" s="428"/>
      <c r="B89" s="431"/>
      <c r="C89" s="431"/>
      <c r="D89" s="431"/>
      <c r="E89" s="431"/>
      <c r="F89" s="431"/>
      <c r="G89" s="431"/>
      <c r="H89" s="431"/>
      <c r="I89" s="431"/>
      <c r="J89" s="217"/>
      <c r="K89" s="217"/>
      <c r="L89" s="217"/>
      <c r="M89" s="217"/>
      <c r="N89" s="217"/>
      <c r="O89" s="217"/>
      <c r="P89" s="217"/>
    </row>
    <row r="90" spans="1:16" ht="16.5">
      <c r="A90" s="428"/>
      <c r="B90" s="431"/>
      <c r="C90" s="431"/>
      <c r="D90" s="431"/>
      <c r="E90" s="431"/>
      <c r="F90" s="431"/>
      <c r="G90" s="431"/>
      <c r="H90" s="431"/>
      <c r="I90" s="431"/>
      <c r="J90" s="217"/>
      <c r="K90" s="217"/>
      <c r="L90" s="217"/>
      <c r="M90" s="217"/>
      <c r="N90" s="217"/>
      <c r="O90" s="217"/>
      <c r="P90" s="217"/>
    </row>
    <row r="91" spans="1:16" ht="16.5">
      <c r="A91" s="428"/>
      <c r="B91" s="431"/>
      <c r="C91" s="431"/>
      <c r="D91" s="431"/>
      <c r="E91" s="431"/>
      <c r="F91" s="431"/>
      <c r="G91" s="431"/>
      <c r="H91" s="431"/>
      <c r="I91" s="431"/>
      <c r="J91" s="217"/>
      <c r="K91" s="217"/>
      <c r="L91" s="217"/>
      <c r="M91" s="217"/>
      <c r="N91" s="217"/>
      <c r="O91" s="217"/>
      <c r="P91" s="217"/>
    </row>
    <row r="92" spans="1:16" ht="16.5">
      <c r="A92" s="428"/>
      <c r="B92" s="431"/>
      <c r="C92" s="431"/>
      <c r="D92" s="431"/>
      <c r="E92" s="431"/>
      <c r="F92" s="431"/>
      <c r="G92" s="431"/>
      <c r="H92" s="431"/>
      <c r="I92" s="431"/>
      <c r="J92" s="217"/>
      <c r="K92" s="217"/>
      <c r="L92" s="217"/>
      <c r="M92" s="217"/>
      <c r="N92" s="217"/>
      <c r="O92" s="217"/>
      <c r="P92" s="217"/>
    </row>
    <row r="93" spans="1:16" ht="16.5">
      <c r="A93" s="428"/>
      <c r="B93" s="431"/>
      <c r="C93" s="431"/>
      <c r="D93" s="431"/>
      <c r="E93" s="431"/>
      <c r="F93" s="431"/>
      <c r="G93" s="431"/>
      <c r="H93" s="431"/>
      <c r="I93" s="431"/>
      <c r="J93" s="217"/>
      <c r="K93" s="217"/>
      <c r="L93" s="217"/>
      <c r="M93" s="217"/>
      <c r="N93" s="217"/>
      <c r="O93" s="217"/>
      <c r="P93" s="217"/>
    </row>
  </sheetData>
  <mergeCells count="10">
    <mergeCell ref="A58:P58"/>
    <mergeCell ref="A59:P59"/>
    <mergeCell ref="A60:P60"/>
    <mergeCell ref="A1:P1"/>
    <mergeCell ref="A2:P2"/>
    <mergeCell ref="A3:P3"/>
    <mergeCell ref="B4:D4"/>
    <mergeCell ref="F4:H4"/>
    <mergeCell ref="J4:L4"/>
    <mergeCell ref="N4:P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79" firstPageNumber="0" orientation="portrait" r:id="rId1"/>
  <rowBreaks count="1" manualBreakCount="1">
    <brk id="62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60"/>
  <sheetViews>
    <sheetView zoomScaleNormal="100" workbookViewId="0">
      <selection activeCell="R67" sqref="R67"/>
    </sheetView>
  </sheetViews>
  <sheetFormatPr defaultRowHeight="15"/>
  <cols>
    <col min="1" max="1" width="11.28515625"/>
    <col min="2" max="2" width="2.85546875"/>
    <col min="3" max="3" width="4.28515625"/>
    <col min="4" max="4" width="11.140625"/>
    <col min="5" max="5" width="11.28515625"/>
    <col min="6" max="6" width="4"/>
    <col min="7" max="7" width="5.85546875"/>
    <col min="8" max="8" width="13.42578125"/>
    <col min="9" max="9" width="10.42578125"/>
    <col min="10" max="10" width="3.28515625"/>
    <col min="11" max="11" width="4.5703125"/>
    <col min="12" max="12" width="10.42578125"/>
    <col min="13" max="13" width="11"/>
    <col min="14" max="14" width="4"/>
    <col min="15" max="15" width="4.42578125"/>
    <col min="16" max="16" width="11.140625"/>
    <col min="17" max="1025" width="8.5703125"/>
  </cols>
  <sheetData>
    <row r="1" spans="1:33" ht="49.5" customHeight="1">
      <c r="A1" s="1255" t="s">
        <v>0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</row>
    <row r="2" spans="1:33" ht="54" customHeight="1">
      <c r="A2" s="1283" t="s">
        <v>1361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</row>
    <row r="3" spans="1:33" ht="24.75" customHeight="1">
      <c r="A3" s="1284" t="s">
        <v>733</v>
      </c>
      <c r="B3" s="1284"/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</row>
    <row r="4" spans="1:33" ht="18.75" customHeight="1">
      <c r="A4" s="1" t="s">
        <v>2</v>
      </c>
      <c r="B4" s="1259" t="s">
        <v>3</v>
      </c>
      <c r="C4" s="1259"/>
      <c r="D4" s="1259"/>
      <c r="E4" s="1" t="s">
        <v>2</v>
      </c>
      <c r="F4" s="1259" t="s">
        <v>3</v>
      </c>
      <c r="G4" s="1259"/>
      <c r="H4" s="1259"/>
      <c r="I4" s="1" t="s">
        <v>2</v>
      </c>
      <c r="J4" s="1259" t="s">
        <v>3</v>
      </c>
      <c r="K4" s="1259"/>
      <c r="L4" s="1259"/>
      <c r="M4" s="1" t="s">
        <v>2</v>
      </c>
      <c r="N4" s="1259" t="s">
        <v>3</v>
      </c>
      <c r="O4" s="1259"/>
      <c r="P4" s="1259"/>
    </row>
    <row r="5" spans="1:33" ht="23.25" customHeight="1">
      <c r="A5" s="1286" t="s">
        <v>734</v>
      </c>
      <c r="B5" s="1286"/>
      <c r="C5" s="1286"/>
      <c r="D5" s="1286"/>
      <c r="E5" s="1286"/>
      <c r="F5" s="1286"/>
      <c r="G5" s="1286"/>
      <c r="H5" s="1286"/>
      <c r="I5" s="1286"/>
      <c r="J5" s="1286"/>
      <c r="K5" s="1286"/>
      <c r="L5" s="1286"/>
      <c r="M5" s="1286"/>
      <c r="N5" s="1286"/>
      <c r="O5" s="1286"/>
      <c r="P5" s="1286"/>
    </row>
    <row r="6" spans="1:33" ht="13.5" customHeight="1">
      <c r="A6" s="432" t="s">
        <v>735</v>
      </c>
      <c r="B6" s="433" t="s">
        <v>5</v>
      </c>
      <c r="C6" s="434">
        <v>0.5</v>
      </c>
      <c r="D6" s="435" t="s">
        <v>6</v>
      </c>
      <c r="E6" s="436" t="s">
        <v>735</v>
      </c>
      <c r="F6" s="437" t="s">
        <v>5</v>
      </c>
      <c r="G6" s="438">
        <v>1.5</v>
      </c>
      <c r="H6" s="439" t="s">
        <v>6</v>
      </c>
      <c r="I6" s="436" t="s">
        <v>735</v>
      </c>
      <c r="J6" s="437" t="s">
        <v>5</v>
      </c>
      <c r="K6" s="440">
        <v>3</v>
      </c>
      <c r="L6" s="439" t="s">
        <v>8</v>
      </c>
      <c r="M6" s="436" t="s">
        <v>735</v>
      </c>
      <c r="N6" s="437" t="s">
        <v>5</v>
      </c>
      <c r="O6" s="438">
        <v>8</v>
      </c>
      <c r="P6" s="441" t="s">
        <v>8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3.5" customHeight="1">
      <c r="A7" s="442" t="s">
        <v>736</v>
      </c>
      <c r="B7" s="443" t="s">
        <v>5</v>
      </c>
      <c r="C7" s="444">
        <v>0.5</v>
      </c>
      <c r="D7" s="16" t="s">
        <v>6</v>
      </c>
      <c r="E7" s="445" t="s">
        <v>735</v>
      </c>
      <c r="F7" s="443" t="s">
        <v>5</v>
      </c>
      <c r="G7" s="444">
        <v>2</v>
      </c>
      <c r="H7" s="16" t="s">
        <v>6</v>
      </c>
      <c r="I7" s="445" t="s">
        <v>735</v>
      </c>
      <c r="J7" s="443" t="s">
        <v>5</v>
      </c>
      <c r="K7" s="446">
        <v>4</v>
      </c>
      <c r="L7" s="16" t="s">
        <v>6</v>
      </c>
      <c r="M7" s="445" t="s">
        <v>735</v>
      </c>
      <c r="N7" s="443" t="s">
        <v>5</v>
      </c>
      <c r="O7" s="444">
        <v>8.5</v>
      </c>
      <c r="P7" s="22" t="s">
        <v>6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3.5" customHeight="1">
      <c r="A8" s="447" t="s">
        <v>735</v>
      </c>
      <c r="B8" s="448" t="s">
        <v>5</v>
      </c>
      <c r="C8" s="444">
        <v>0.8</v>
      </c>
      <c r="D8" s="449" t="s">
        <v>6</v>
      </c>
      <c r="E8" s="445" t="s">
        <v>735</v>
      </c>
      <c r="F8" s="443" t="s">
        <v>5</v>
      </c>
      <c r="G8" s="444">
        <v>2</v>
      </c>
      <c r="H8" s="16" t="s">
        <v>8</v>
      </c>
      <c r="I8" s="445" t="s">
        <v>735</v>
      </c>
      <c r="J8" s="443" t="s">
        <v>5</v>
      </c>
      <c r="K8" s="450">
        <v>5</v>
      </c>
      <c r="L8" s="16" t="s">
        <v>6</v>
      </c>
      <c r="M8" s="445" t="s">
        <v>735</v>
      </c>
      <c r="N8" s="443" t="s">
        <v>5</v>
      </c>
      <c r="O8" s="444">
        <v>10</v>
      </c>
      <c r="P8" s="22" t="s">
        <v>8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3.5" customHeight="1">
      <c r="A9" s="442" t="s">
        <v>735</v>
      </c>
      <c r="B9" s="443" t="s">
        <v>5</v>
      </c>
      <c r="C9" s="444">
        <v>1</v>
      </c>
      <c r="D9" s="16" t="s">
        <v>6</v>
      </c>
      <c r="E9" s="445" t="s">
        <v>735</v>
      </c>
      <c r="F9" s="443" t="s">
        <v>5</v>
      </c>
      <c r="G9" s="444">
        <v>2.5</v>
      </c>
      <c r="H9" s="16" t="s">
        <v>6</v>
      </c>
      <c r="I9" s="445" t="s">
        <v>735</v>
      </c>
      <c r="J9" s="443" t="s">
        <v>5</v>
      </c>
      <c r="K9" s="450">
        <v>5</v>
      </c>
      <c r="L9" s="16" t="s">
        <v>8</v>
      </c>
      <c r="M9" s="445" t="s">
        <v>737</v>
      </c>
      <c r="N9" s="443" t="s">
        <v>5</v>
      </c>
      <c r="O9" s="444">
        <v>10</v>
      </c>
      <c r="P9" s="22" t="s">
        <v>8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3.5" customHeight="1">
      <c r="A10" s="447" t="s">
        <v>735</v>
      </c>
      <c r="B10" s="448" t="s">
        <v>5</v>
      </c>
      <c r="C10" s="444">
        <v>1.2</v>
      </c>
      <c r="D10" s="16" t="s">
        <v>8</v>
      </c>
      <c r="E10" s="445" t="s">
        <v>735</v>
      </c>
      <c r="F10" s="443" t="s">
        <v>5</v>
      </c>
      <c r="G10" s="444">
        <v>2.5</v>
      </c>
      <c r="H10" s="16" t="s">
        <v>8</v>
      </c>
      <c r="I10" s="445" t="s">
        <v>735</v>
      </c>
      <c r="J10" s="443" t="s">
        <v>5</v>
      </c>
      <c r="K10" s="446">
        <v>6</v>
      </c>
      <c r="L10" s="16" t="s">
        <v>6</v>
      </c>
      <c r="M10" s="451"/>
      <c r="N10" s="443"/>
      <c r="O10" s="452"/>
      <c r="P10" s="453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3.5" customHeight="1">
      <c r="A11" s="442" t="s">
        <v>736</v>
      </c>
      <c r="B11" s="443" t="s">
        <v>5</v>
      </c>
      <c r="C11" s="444">
        <v>1.2</v>
      </c>
      <c r="D11" s="16" t="s">
        <v>6</v>
      </c>
      <c r="E11" s="445" t="s">
        <v>735</v>
      </c>
      <c r="F11" s="443" t="s">
        <v>5</v>
      </c>
      <c r="G11" s="444">
        <v>3</v>
      </c>
      <c r="H11" s="16" t="s">
        <v>6</v>
      </c>
      <c r="I11" s="445" t="s">
        <v>735</v>
      </c>
      <c r="J11" s="443" t="s">
        <v>5</v>
      </c>
      <c r="K11" s="446">
        <v>6</v>
      </c>
      <c r="L11" s="16" t="s">
        <v>8</v>
      </c>
      <c r="M11" s="451"/>
      <c r="N11" s="443"/>
      <c r="O11" s="452"/>
      <c r="P11" s="453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5" customHeight="1">
      <c r="A12" s="454" t="s">
        <v>735</v>
      </c>
      <c r="B12" s="455" t="s">
        <v>5</v>
      </c>
      <c r="C12" s="456">
        <v>1.5</v>
      </c>
      <c r="D12" s="457" t="s">
        <v>8</v>
      </c>
      <c r="E12" s="458" t="s">
        <v>735</v>
      </c>
      <c r="F12" s="455" t="s">
        <v>5</v>
      </c>
      <c r="G12" s="456">
        <v>3</v>
      </c>
      <c r="H12" s="457" t="s">
        <v>738</v>
      </c>
      <c r="I12" s="458" t="s">
        <v>735</v>
      </c>
      <c r="J12" s="455" t="s">
        <v>5</v>
      </c>
      <c r="K12" s="459">
        <v>8</v>
      </c>
      <c r="L12" s="457" t="s">
        <v>6</v>
      </c>
      <c r="M12" s="460"/>
      <c r="N12" s="455"/>
      <c r="O12" s="461"/>
      <c r="P12" s="46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5" customHeight="1">
      <c r="A13" s="442" t="s">
        <v>739</v>
      </c>
      <c r="B13" s="443" t="s">
        <v>5</v>
      </c>
      <c r="C13" s="463">
        <v>0.5</v>
      </c>
      <c r="D13" s="285" t="s">
        <v>6</v>
      </c>
      <c r="E13" s="436" t="s">
        <v>739</v>
      </c>
      <c r="F13" s="437" t="s">
        <v>5</v>
      </c>
      <c r="G13" s="464">
        <v>1.5</v>
      </c>
      <c r="H13" s="465" t="s">
        <v>6</v>
      </c>
      <c r="I13" s="436" t="s">
        <v>739</v>
      </c>
      <c r="J13" s="437" t="s">
        <v>5</v>
      </c>
      <c r="K13" s="466">
        <v>4</v>
      </c>
      <c r="L13" s="465" t="s">
        <v>6</v>
      </c>
      <c r="M13" s="436" t="s">
        <v>739</v>
      </c>
      <c r="N13" s="437" t="s">
        <v>5</v>
      </c>
      <c r="O13" s="438">
        <v>8</v>
      </c>
      <c r="P13" s="467" t="s">
        <v>8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3.5" customHeight="1">
      <c r="A14" s="442" t="s">
        <v>739</v>
      </c>
      <c r="B14" s="443" t="s">
        <v>5</v>
      </c>
      <c r="C14" s="463">
        <v>0.5</v>
      </c>
      <c r="D14" s="285" t="s">
        <v>8</v>
      </c>
      <c r="E14" s="445" t="s">
        <v>739</v>
      </c>
      <c r="F14" s="443" t="s">
        <v>5</v>
      </c>
      <c r="G14" s="468">
        <v>1.5</v>
      </c>
      <c r="H14" s="469" t="s">
        <v>8</v>
      </c>
      <c r="I14" s="445" t="s">
        <v>739</v>
      </c>
      <c r="J14" s="443" t="s">
        <v>5</v>
      </c>
      <c r="K14" s="468">
        <v>4</v>
      </c>
      <c r="L14" s="469" t="s">
        <v>8</v>
      </c>
      <c r="M14" s="445" t="s">
        <v>739</v>
      </c>
      <c r="N14" s="443" t="s">
        <v>5</v>
      </c>
      <c r="O14" s="444">
        <v>8.1</v>
      </c>
      <c r="P14" s="470" t="s">
        <v>8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3.5" customHeight="1">
      <c r="A15" s="442" t="s">
        <v>739</v>
      </c>
      <c r="B15" s="443" t="s">
        <v>5</v>
      </c>
      <c r="C15" s="463">
        <v>0.6</v>
      </c>
      <c r="D15" s="285" t="s">
        <v>6</v>
      </c>
      <c r="E15" s="445" t="s">
        <v>739</v>
      </c>
      <c r="F15" s="443" t="s">
        <v>5</v>
      </c>
      <c r="G15" s="468">
        <v>2</v>
      </c>
      <c r="H15" s="469" t="s">
        <v>6</v>
      </c>
      <c r="I15" s="445" t="s">
        <v>739</v>
      </c>
      <c r="J15" s="443" t="s">
        <v>5</v>
      </c>
      <c r="K15" s="471">
        <v>5</v>
      </c>
      <c r="L15" s="469" t="s">
        <v>6</v>
      </c>
      <c r="M15" s="445" t="s">
        <v>739</v>
      </c>
      <c r="N15" s="443" t="s">
        <v>5</v>
      </c>
      <c r="O15" s="444">
        <v>9</v>
      </c>
      <c r="P15" s="470" t="s">
        <v>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3.5" customHeight="1">
      <c r="A16" s="442" t="s">
        <v>739</v>
      </c>
      <c r="B16" s="443" t="s">
        <v>5</v>
      </c>
      <c r="C16" s="463">
        <v>0.8</v>
      </c>
      <c r="D16" s="285" t="s">
        <v>6</v>
      </c>
      <c r="E16" s="445" t="s">
        <v>739</v>
      </c>
      <c r="F16" s="443" t="s">
        <v>5</v>
      </c>
      <c r="G16" s="471">
        <v>2</v>
      </c>
      <c r="H16" s="469" t="s">
        <v>8</v>
      </c>
      <c r="I16" s="445" t="s">
        <v>739</v>
      </c>
      <c r="J16" s="443" t="s">
        <v>5</v>
      </c>
      <c r="K16" s="471">
        <v>5</v>
      </c>
      <c r="L16" s="469" t="s">
        <v>8</v>
      </c>
      <c r="M16" s="445" t="s">
        <v>739</v>
      </c>
      <c r="N16" s="443" t="s">
        <v>5</v>
      </c>
      <c r="O16" s="444">
        <v>10</v>
      </c>
      <c r="P16" s="470" t="s">
        <v>6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3.5" customHeight="1">
      <c r="A17" s="442" t="s">
        <v>739</v>
      </c>
      <c r="B17" s="443" t="s">
        <v>5</v>
      </c>
      <c r="C17" s="463">
        <v>0.8</v>
      </c>
      <c r="D17" s="285" t="s">
        <v>8</v>
      </c>
      <c r="E17" s="445" t="s">
        <v>739</v>
      </c>
      <c r="F17" s="443" t="s">
        <v>5</v>
      </c>
      <c r="G17" s="471">
        <v>2.5</v>
      </c>
      <c r="H17" s="469" t="s">
        <v>8</v>
      </c>
      <c r="I17" s="445" t="s">
        <v>739</v>
      </c>
      <c r="J17" s="443" t="s">
        <v>5</v>
      </c>
      <c r="K17" s="444">
        <v>6</v>
      </c>
      <c r="L17" s="469" t="s">
        <v>6</v>
      </c>
      <c r="M17" s="445" t="s">
        <v>739</v>
      </c>
      <c r="N17" s="443" t="s">
        <v>5</v>
      </c>
      <c r="O17" s="444">
        <v>10</v>
      </c>
      <c r="P17" s="470" t="s">
        <v>8</v>
      </c>
      <c r="Q17" s="12"/>
      <c r="R17" s="1287" t="s">
        <v>740</v>
      </c>
      <c r="S17" s="1287"/>
      <c r="T17" s="1287"/>
      <c r="U17" s="1287"/>
      <c r="V17" s="1287"/>
      <c r="W17" s="1287"/>
      <c r="X17" s="1287"/>
      <c r="Y17" s="1287"/>
      <c r="Z17" s="1287"/>
      <c r="AA17" s="1287"/>
      <c r="AB17" s="1287"/>
      <c r="AC17" s="1287"/>
      <c r="AD17" s="1287"/>
      <c r="AE17" s="1287"/>
      <c r="AF17" s="1287"/>
      <c r="AG17" s="1287"/>
    </row>
    <row r="18" spans="1:33" ht="13.5" customHeight="1">
      <c r="A18" s="442" t="s">
        <v>739</v>
      </c>
      <c r="B18" s="443" t="s">
        <v>5</v>
      </c>
      <c r="C18" s="468">
        <v>1</v>
      </c>
      <c r="D18" s="469" t="s">
        <v>6</v>
      </c>
      <c r="E18" s="445" t="s">
        <v>739</v>
      </c>
      <c r="F18" s="443" t="s">
        <v>5</v>
      </c>
      <c r="G18" s="471">
        <v>3</v>
      </c>
      <c r="H18" s="469" t="s">
        <v>6</v>
      </c>
      <c r="I18" s="445" t="s">
        <v>739</v>
      </c>
      <c r="J18" s="443" t="s">
        <v>5</v>
      </c>
      <c r="K18" s="444">
        <v>6</v>
      </c>
      <c r="L18" s="469" t="s">
        <v>8</v>
      </c>
      <c r="M18" s="445" t="s">
        <v>739</v>
      </c>
      <c r="N18" s="443" t="s">
        <v>5</v>
      </c>
      <c r="O18" s="444">
        <v>10.1</v>
      </c>
      <c r="P18" s="470" t="s">
        <v>6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3.5" customHeight="1">
      <c r="A19" s="442" t="s">
        <v>739</v>
      </c>
      <c r="B19" s="443" t="s">
        <v>5</v>
      </c>
      <c r="C19" s="468">
        <v>1</v>
      </c>
      <c r="D19" s="472" t="s">
        <v>8</v>
      </c>
      <c r="E19" s="473" t="s">
        <v>739</v>
      </c>
      <c r="F19" s="443" t="s">
        <v>5</v>
      </c>
      <c r="G19" s="468">
        <v>3</v>
      </c>
      <c r="H19" s="469" t="s">
        <v>8</v>
      </c>
      <c r="I19" s="445" t="s">
        <v>739</v>
      </c>
      <c r="J19" s="443" t="s">
        <v>5</v>
      </c>
      <c r="K19" s="444">
        <v>7</v>
      </c>
      <c r="L19" s="469" t="s">
        <v>6</v>
      </c>
      <c r="M19" s="445" t="s">
        <v>739</v>
      </c>
      <c r="N19" s="443" t="s">
        <v>5</v>
      </c>
      <c r="O19" s="471">
        <v>10.5</v>
      </c>
      <c r="P19" s="470" t="s">
        <v>6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3.5" customHeight="1">
      <c r="A20" s="442" t="s">
        <v>739</v>
      </c>
      <c r="B20" s="443" t="s">
        <v>5</v>
      </c>
      <c r="C20" s="471">
        <v>1.2</v>
      </c>
      <c r="D20" s="285" t="s">
        <v>6</v>
      </c>
      <c r="E20" s="473" t="s">
        <v>739</v>
      </c>
      <c r="F20" s="443" t="s">
        <v>5</v>
      </c>
      <c r="G20" s="471">
        <v>3.5</v>
      </c>
      <c r="H20" s="469" t="s">
        <v>6</v>
      </c>
      <c r="I20" s="445" t="s">
        <v>739</v>
      </c>
      <c r="J20" s="443" t="s">
        <v>5</v>
      </c>
      <c r="K20" s="444">
        <v>7</v>
      </c>
      <c r="L20" s="469" t="s">
        <v>8</v>
      </c>
      <c r="M20" s="445" t="s">
        <v>739</v>
      </c>
      <c r="N20" s="443" t="s">
        <v>5</v>
      </c>
      <c r="O20" s="471">
        <v>10.5</v>
      </c>
      <c r="P20" s="470" t="s">
        <v>8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5" customHeight="1">
      <c r="A21" s="454" t="s">
        <v>739</v>
      </c>
      <c r="B21" s="455" t="s">
        <v>5</v>
      </c>
      <c r="C21" s="474">
        <v>1.2</v>
      </c>
      <c r="D21" s="475" t="s">
        <v>8</v>
      </c>
      <c r="E21" s="458" t="s">
        <v>739</v>
      </c>
      <c r="F21" s="455" t="s">
        <v>5</v>
      </c>
      <c r="G21" s="476">
        <v>3.5</v>
      </c>
      <c r="H21" s="477" t="s">
        <v>8</v>
      </c>
      <c r="I21" s="458" t="s">
        <v>739</v>
      </c>
      <c r="J21" s="455" t="s">
        <v>5</v>
      </c>
      <c r="K21" s="456">
        <v>8</v>
      </c>
      <c r="L21" s="477" t="s">
        <v>6</v>
      </c>
      <c r="M21" s="478"/>
      <c r="N21" s="479"/>
      <c r="O21" s="479"/>
      <c r="P21" s="480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5" customHeight="1">
      <c r="A22" s="481" t="s">
        <v>741</v>
      </c>
      <c r="B22" s="437" t="s">
        <v>5</v>
      </c>
      <c r="C22" s="482">
        <v>0.5</v>
      </c>
      <c r="D22" s="469" t="s">
        <v>6</v>
      </c>
      <c r="E22" s="483" t="s">
        <v>741</v>
      </c>
      <c r="F22" s="437" t="s">
        <v>5</v>
      </c>
      <c r="G22" s="464">
        <v>1.5</v>
      </c>
      <c r="H22" s="465" t="s">
        <v>8</v>
      </c>
      <c r="I22" s="436" t="s">
        <v>741</v>
      </c>
      <c r="J22" s="437" t="s">
        <v>5</v>
      </c>
      <c r="K22" s="438">
        <v>4</v>
      </c>
      <c r="L22" s="484" t="s">
        <v>6</v>
      </c>
      <c r="M22" s="485" t="s">
        <v>741</v>
      </c>
      <c r="N22" s="486" t="s">
        <v>5</v>
      </c>
      <c r="O22" s="487">
        <v>7.5</v>
      </c>
      <c r="P22" s="488" t="s">
        <v>6</v>
      </c>
      <c r="Q22" s="12"/>
      <c r="R22" s="12" t="s">
        <v>742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3.5" customHeight="1">
      <c r="A23" s="442" t="s">
        <v>741</v>
      </c>
      <c r="B23" s="443" t="s">
        <v>5</v>
      </c>
      <c r="C23" s="482">
        <v>0.5</v>
      </c>
      <c r="D23" s="469" t="s">
        <v>8</v>
      </c>
      <c r="E23" s="445" t="s">
        <v>741</v>
      </c>
      <c r="F23" s="443" t="s">
        <v>5</v>
      </c>
      <c r="G23" s="471">
        <v>2</v>
      </c>
      <c r="H23" s="285" t="s">
        <v>6</v>
      </c>
      <c r="I23" s="445" t="s">
        <v>741</v>
      </c>
      <c r="J23" s="443" t="s">
        <v>5</v>
      </c>
      <c r="K23" s="444">
        <v>4</v>
      </c>
      <c r="L23" s="16" t="s">
        <v>8</v>
      </c>
      <c r="M23" s="445" t="s">
        <v>741</v>
      </c>
      <c r="N23" s="443" t="s">
        <v>5</v>
      </c>
      <c r="O23" s="471">
        <v>8</v>
      </c>
      <c r="P23" s="395" t="s">
        <v>6</v>
      </c>
      <c r="Q23" s="489" t="s">
        <v>743</v>
      </c>
      <c r="R23" s="489"/>
      <c r="S23" s="489"/>
      <c r="T23" s="489" t="s">
        <v>744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3.5" customHeight="1">
      <c r="A24" s="442" t="s">
        <v>741</v>
      </c>
      <c r="B24" s="443" t="s">
        <v>5</v>
      </c>
      <c r="C24" s="482">
        <v>0.8</v>
      </c>
      <c r="D24" s="469" t="s">
        <v>6</v>
      </c>
      <c r="E24" s="445" t="s">
        <v>741</v>
      </c>
      <c r="F24" s="443" t="s">
        <v>5</v>
      </c>
      <c r="G24" s="471">
        <v>2</v>
      </c>
      <c r="H24" s="285" t="s">
        <v>8</v>
      </c>
      <c r="I24" s="445" t="s">
        <v>741</v>
      </c>
      <c r="J24" s="443" t="s">
        <v>5</v>
      </c>
      <c r="K24" s="444">
        <v>5</v>
      </c>
      <c r="L24" s="16" t="s">
        <v>8</v>
      </c>
      <c r="M24" s="445" t="s">
        <v>741</v>
      </c>
      <c r="N24" s="443" t="s">
        <v>5</v>
      </c>
      <c r="O24" s="471">
        <v>8</v>
      </c>
      <c r="P24" s="395" t="s">
        <v>8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3.5" customHeight="1">
      <c r="A25" s="442" t="s">
        <v>741</v>
      </c>
      <c r="B25" s="443" t="s">
        <v>5</v>
      </c>
      <c r="C25" s="482">
        <v>1</v>
      </c>
      <c r="D25" s="469" t="s">
        <v>6</v>
      </c>
      <c r="E25" s="445" t="s">
        <v>741</v>
      </c>
      <c r="F25" s="443" t="s">
        <v>5</v>
      </c>
      <c r="G25" s="471">
        <v>2.5</v>
      </c>
      <c r="H25" s="285" t="s">
        <v>6</v>
      </c>
      <c r="I25" s="445" t="s">
        <v>741</v>
      </c>
      <c r="J25" s="443" t="s">
        <v>5</v>
      </c>
      <c r="K25" s="444">
        <v>6</v>
      </c>
      <c r="L25" s="16" t="s">
        <v>6</v>
      </c>
      <c r="M25" s="445" t="s">
        <v>741</v>
      </c>
      <c r="N25" s="443" t="s">
        <v>5</v>
      </c>
      <c r="O25" s="471">
        <v>8.5</v>
      </c>
      <c r="P25" s="395" t="s">
        <v>6</v>
      </c>
      <c r="Q25" s="12"/>
    </row>
    <row r="26" spans="1:33" ht="13.5" customHeight="1">
      <c r="A26" s="442" t="s">
        <v>741</v>
      </c>
      <c r="B26" s="443" t="s">
        <v>5</v>
      </c>
      <c r="C26" s="482">
        <v>1</v>
      </c>
      <c r="D26" s="469" t="s">
        <v>8</v>
      </c>
      <c r="E26" s="445" t="s">
        <v>741</v>
      </c>
      <c r="F26" s="443" t="s">
        <v>5</v>
      </c>
      <c r="G26" s="471">
        <v>2.5</v>
      </c>
      <c r="H26" s="285" t="s">
        <v>8</v>
      </c>
      <c r="I26" s="445" t="s">
        <v>741</v>
      </c>
      <c r="J26" s="443" t="s">
        <v>5</v>
      </c>
      <c r="K26" s="444">
        <v>6</v>
      </c>
      <c r="L26" s="16" t="s">
        <v>8</v>
      </c>
      <c r="M26" s="445" t="s">
        <v>741</v>
      </c>
      <c r="N26" s="443" t="s">
        <v>5</v>
      </c>
      <c r="O26" s="471">
        <v>10</v>
      </c>
      <c r="P26" s="395" t="s">
        <v>6</v>
      </c>
      <c r="Q26" s="12"/>
      <c r="T26" s="231" t="s">
        <v>745</v>
      </c>
    </row>
    <row r="27" spans="1:33" ht="13.5" customHeight="1">
      <c r="A27" s="442" t="s">
        <v>741</v>
      </c>
      <c r="B27" s="443" t="s">
        <v>5</v>
      </c>
      <c r="C27" s="482">
        <v>1.2</v>
      </c>
      <c r="D27" s="469" t="s">
        <v>6</v>
      </c>
      <c r="E27" s="445" t="s">
        <v>741</v>
      </c>
      <c r="F27" s="443" t="s">
        <v>5</v>
      </c>
      <c r="G27" s="471">
        <v>3</v>
      </c>
      <c r="H27" s="285" t="s">
        <v>6</v>
      </c>
      <c r="I27" s="445" t="s">
        <v>741</v>
      </c>
      <c r="J27" s="443" t="s">
        <v>5</v>
      </c>
      <c r="K27" s="444">
        <v>7</v>
      </c>
      <c r="L27" s="16" t="s">
        <v>6</v>
      </c>
      <c r="M27" s="445" t="s">
        <v>741</v>
      </c>
      <c r="N27" s="443" t="s">
        <v>5</v>
      </c>
      <c r="O27" s="471">
        <v>10</v>
      </c>
      <c r="P27" s="395" t="s">
        <v>8</v>
      </c>
      <c r="Q27" s="12"/>
    </row>
    <row r="28" spans="1:33" ht="15" customHeight="1">
      <c r="A28" s="490" t="s">
        <v>741</v>
      </c>
      <c r="B28" s="491" t="s">
        <v>5</v>
      </c>
      <c r="C28" s="492">
        <v>1.5</v>
      </c>
      <c r="D28" s="493" t="s">
        <v>6</v>
      </c>
      <c r="E28" s="494" t="s">
        <v>741</v>
      </c>
      <c r="F28" s="491" t="s">
        <v>5</v>
      </c>
      <c r="G28" s="487">
        <v>3.5</v>
      </c>
      <c r="H28" s="495" t="s">
        <v>6</v>
      </c>
      <c r="I28" s="494" t="s">
        <v>741</v>
      </c>
      <c r="J28" s="491" t="s">
        <v>5</v>
      </c>
      <c r="K28" s="496">
        <v>7</v>
      </c>
      <c r="L28" s="497" t="s">
        <v>8</v>
      </c>
      <c r="M28" s="485" t="s">
        <v>741</v>
      </c>
      <c r="N28" s="486" t="s">
        <v>5</v>
      </c>
      <c r="O28" s="498">
        <v>10.5</v>
      </c>
      <c r="P28" s="488" t="s">
        <v>6</v>
      </c>
      <c r="Q28" s="12"/>
    </row>
    <row r="29" spans="1:33" ht="18.75" customHeight="1">
      <c r="A29" s="1288" t="s">
        <v>746</v>
      </c>
      <c r="B29" s="1288"/>
      <c r="C29" s="1288"/>
      <c r="D29" s="1288"/>
      <c r="E29" s="1288"/>
      <c r="F29" s="1288"/>
      <c r="G29" s="1288"/>
      <c r="H29" s="1288"/>
      <c r="I29" s="1288"/>
      <c r="J29" s="1288"/>
      <c r="K29" s="1288"/>
      <c r="L29" s="1288"/>
      <c r="M29" s="1288"/>
      <c r="N29" s="1288"/>
      <c r="O29" s="1288"/>
      <c r="P29" s="1288"/>
      <c r="Q29" s="12"/>
    </row>
    <row r="30" spans="1:33" ht="15" customHeight="1">
      <c r="A30" s="481" t="s">
        <v>747</v>
      </c>
      <c r="B30" s="437" t="s">
        <v>5</v>
      </c>
      <c r="C30" s="466">
        <v>8</v>
      </c>
      <c r="D30" s="439" t="s">
        <v>17</v>
      </c>
      <c r="E30" s="436" t="s">
        <v>747</v>
      </c>
      <c r="F30" s="437" t="s">
        <v>5</v>
      </c>
      <c r="G30" s="466">
        <v>9</v>
      </c>
      <c r="H30" s="439" t="s">
        <v>6</v>
      </c>
      <c r="I30" s="499" t="s">
        <v>747</v>
      </c>
      <c r="J30" s="437" t="s">
        <v>5</v>
      </c>
      <c r="K30" s="466">
        <v>10</v>
      </c>
      <c r="L30" s="484" t="s">
        <v>8</v>
      </c>
      <c r="M30" s="1289" t="s">
        <v>748</v>
      </c>
      <c r="N30" s="1289"/>
      <c r="O30" s="1289"/>
      <c r="P30" s="1289"/>
      <c r="Q30" s="12"/>
    </row>
    <row r="31" spans="1:33" ht="13.5" customHeight="1">
      <c r="A31" s="442" t="s">
        <v>747</v>
      </c>
      <c r="B31" s="443" t="s">
        <v>5</v>
      </c>
      <c r="C31" s="471">
        <v>8</v>
      </c>
      <c r="D31" s="16" t="s">
        <v>6</v>
      </c>
      <c r="E31" s="445" t="s">
        <v>749</v>
      </c>
      <c r="F31" s="443" t="s">
        <v>5</v>
      </c>
      <c r="G31" s="471">
        <v>9</v>
      </c>
      <c r="H31" s="16" t="s">
        <v>8</v>
      </c>
      <c r="I31" s="500" t="s">
        <v>747</v>
      </c>
      <c r="J31" s="443" t="s">
        <v>5</v>
      </c>
      <c r="K31" s="471">
        <v>10.1</v>
      </c>
      <c r="L31" s="285" t="s">
        <v>8</v>
      </c>
      <c r="M31" s="1289"/>
      <c r="N31" s="1289"/>
      <c r="O31" s="1289"/>
      <c r="P31" s="1289"/>
      <c r="Q31" s="12"/>
    </row>
    <row r="32" spans="1:33" ht="16.5" customHeight="1">
      <c r="A32" s="454" t="s">
        <v>747</v>
      </c>
      <c r="B32" s="455" t="s">
        <v>5</v>
      </c>
      <c r="C32" s="476">
        <v>8</v>
      </c>
      <c r="D32" s="457" t="s">
        <v>8</v>
      </c>
      <c r="E32" s="458" t="s">
        <v>747</v>
      </c>
      <c r="F32" s="455" t="s">
        <v>5</v>
      </c>
      <c r="G32" s="476">
        <v>10</v>
      </c>
      <c r="H32" s="457" t="s">
        <v>6</v>
      </c>
      <c r="I32" s="501" t="s">
        <v>747</v>
      </c>
      <c r="J32" s="455" t="s">
        <v>5</v>
      </c>
      <c r="K32" s="476">
        <v>10.5</v>
      </c>
      <c r="L32" s="502" t="s">
        <v>8</v>
      </c>
      <c r="M32" s="1289"/>
      <c r="N32" s="1289"/>
      <c r="O32" s="1289"/>
      <c r="P32" s="1289"/>
      <c r="Q32" s="12"/>
    </row>
    <row r="33" spans="1:33" ht="15" customHeight="1">
      <c r="A33" s="481" t="s">
        <v>747</v>
      </c>
      <c r="B33" s="437" t="s">
        <v>5</v>
      </c>
      <c r="C33" s="503">
        <v>12</v>
      </c>
      <c r="D33" s="465" t="s">
        <v>6</v>
      </c>
      <c r="E33" s="436" t="s">
        <v>747</v>
      </c>
      <c r="F33" s="437" t="s">
        <v>5</v>
      </c>
      <c r="G33" s="503">
        <v>30</v>
      </c>
      <c r="H33" s="504" t="s">
        <v>6</v>
      </c>
      <c r="I33" s="436" t="s">
        <v>747</v>
      </c>
      <c r="J33" s="437" t="s">
        <v>5</v>
      </c>
      <c r="K33" s="440">
        <v>70</v>
      </c>
      <c r="L33" s="465" t="s">
        <v>6</v>
      </c>
      <c r="M33" s="436" t="s">
        <v>750</v>
      </c>
      <c r="N33" s="437" t="s">
        <v>5</v>
      </c>
      <c r="O33" s="503">
        <v>100</v>
      </c>
      <c r="P33" s="467" t="s">
        <v>6</v>
      </c>
      <c r="Q33" s="12"/>
      <c r="R33" s="12"/>
      <c r="S33" s="12"/>
      <c r="T33" s="12"/>
      <c r="U33" s="12"/>
      <c r="Z33" s="12"/>
      <c r="AA33" s="12"/>
      <c r="AB33" s="12"/>
      <c r="AC33" s="12"/>
      <c r="AD33" s="12"/>
      <c r="AE33" s="12"/>
      <c r="AF33" s="12"/>
      <c r="AG33" s="12"/>
    </row>
    <row r="34" spans="1:33" ht="13.5" customHeight="1">
      <c r="A34" s="442" t="s">
        <v>747</v>
      </c>
      <c r="B34" s="443" t="s">
        <v>5</v>
      </c>
      <c r="C34" s="505">
        <v>12</v>
      </c>
      <c r="D34" s="469" t="s">
        <v>8</v>
      </c>
      <c r="E34" s="445" t="s">
        <v>747</v>
      </c>
      <c r="F34" s="443" t="s">
        <v>5</v>
      </c>
      <c r="G34" s="468">
        <v>30.5</v>
      </c>
      <c r="H34" s="469" t="s">
        <v>6</v>
      </c>
      <c r="I34" s="445" t="s">
        <v>747</v>
      </c>
      <c r="J34" s="443" t="s">
        <v>5</v>
      </c>
      <c r="K34" s="450">
        <v>70</v>
      </c>
      <c r="L34" s="469" t="s">
        <v>8</v>
      </c>
      <c r="M34" s="445" t="s">
        <v>750</v>
      </c>
      <c r="N34" s="443" t="s">
        <v>5</v>
      </c>
      <c r="O34" s="505">
        <v>100</v>
      </c>
      <c r="P34" s="470" t="s">
        <v>8</v>
      </c>
      <c r="Q34" s="12"/>
      <c r="R34" s="12"/>
      <c r="S34" s="12"/>
      <c r="T34" s="12"/>
      <c r="U34" s="12"/>
      <c r="Z34" s="12"/>
      <c r="AA34" s="12"/>
      <c r="AB34" s="12"/>
      <c r="AC34" s="12"/>
      <c r="AD34" s="12"/>
      <c r="AE34" s="12"/>
      <c r="AF34" s="12"/>
      <c r="AG34" s="12"/>
    </row>
    <row r="35" spans="1:33" ht="13.5" customHeight="1">
      <c r="A35" s="442" t="s">
        <v>747</v>
      </c>
      <c r="B35" s="443" t="s">
        <v>5</v>
      </c>
      <c r="C35" s="505">
        <v>14</v>
      </c>
      <c r="D35" s="469" t="s">
        <v>6</v>
      </c>
      <c r="E35" s="445" t="s">
        <v>747</v>
      </c>
      <c r="F35" s="443" t="s">
        <v>5</v>
      </c>
      <c r="G35" s="468">
        <v>30.5</v>
      </c>
      <c r="H35" s="469" t="s">
        <v>8</v>
      </c>
      <c r="I35" s="445" t="s">
        <v>747</v>
      </c>
      <c r="J35" s="443" t="s">
        <v>5</v>
      </c>
      <c r="K35" s="446">
        <v>70.5</v>
      </c>
      <c r="L35" s="469" t="s">
        <v>6</v>
      </c>
      <c r="M35" s="445" t="s">
        <v>747</v>
      </c>
      <c r="N35" s="443" t="s">
        <v>5</v>
      </c>
      <c r="O35" s="505">
        <v>101</v>
      </c>
      <c r="P35" s="470" t="s">
        <v>8</v>
      </c>
      <c r="Q35" s="12"/>
      <c r="R35" s="12"/>
      <c r="S35" s="12"/>
      <c r="T35" s="12"/>
      <c r="U35" s="12"/>
      <c r="Z35" s="12"/>
      <c r="AA35" s="12"/>
      <c r="AB35" s="12"/>
      <c r="AC35" s="12"/>
      <c r="AD35" s="12"/>
      <c r="AE35" s="12"/>
      <c r="AF35" s="12"/>
      <c r="AG35" s="12"/>
    </row>
    <row r="36" spans="1:33" ht="13.5" customHeight="1">
      <c r="A36" s="442" t="s">
        <v>747</v>
      </c>
      <c r="B36" s="443" t="s">
        <v>5</v>
      </c>
      <c r="C36" s="505">
        <v>14</v>
      </c>
      <c r="D36" s="469" t="s">
        <v>8</v>
      </c>
      <c r="E36" s="445" t="s">
        <v>747</v>
      </c>
      <c r="F36" s="443" t="s">
        <v>5</v>
      </c>
      <c r="G36" s="505">
        <v>32</v>
      </c>
      <c r="H36" s="469" t="s">
        <v>8</v>
      </c>
      <c r="I36" s="445" t="s">
        <v>747</v>
      </c>
      <c r="J36" s="443" t="s">
        <v>5</v>
      </c>
      <c r="K36" s="446">
        <v>70.5</v>
      </c>
      <c r="L36" s="469" t="s">
        <v>8</v>
      </c>
      <c r="M36" s="445" t="s">
        <v>750</v>
      </c>
      <c r="N36" s="443" t="s">
        <v>5</v>
      </c>
      <c r="O36" s="505">
        <v>110</v>
      </c>
      <c r="P36" s="470" t="s">
        <v>6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" customHeight="1">
      <c r="A37" s="442" t="s">
        <v>747</v>
      </c>
      <c r="B37" s="443" t="s">
        <v>5</v>
      </c>
      <c r="C37" s="505">
        <v>15</v>
      </c>
      <c r="D37" s="469" t="s">
        <v>8</v>
      </c>
      <c r="E37" s="445" t="s">
        <v>747</v>
      </c>
      <c r="F37" s="443" t="s">
        <v>5</v>
      </c>
      <c r="G37" s="505">
        <v>35</v>
      </c>
      <c r="H37" s="469" t="s">
        <v>6</v>
      </c>
      <c r="I37" s="445" t="s">
        <v>747</v>
      </c>
      <c r="J37" s="443" t="s">
        <v>5</v>
      </c>
      <c r="K37" s="446">
        <v>71</v>
      </c>
      <c r="L37" s="469" t="s">
        <v>6</v>
      </c>
      <c r="M37" s="445" t="s">
        <v>747</v>
      </c>
      <c r="N37" s="443" t="s">
        <v>5</v>
      </c>
      <c r="O37" s="505">
        <v>112</v>
      </c>
      <c r="P37" s="470" t="s">
        <v>8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" customHeight="1">
      <c r="A38" s="442" t="s">
        <v>747</v>
      </c>
      <c r="B38" s="443" t="s">
        <v>5</v>
      </c>
      <c r="C38" s="505">
        <v>16</v>
      </c>
      <c r="D38" s="469" t="s">
        <v>6</v>
      </c>
      <c r="E38" s="445" t="s">
        <v>747</v>
      </c>
      <c r="F38" s="443" t="s">
        <v>5</v>
      </c>
      <c r="G38" s="505">
        <v>35</v>
      </c>
      <c r="H38" s="469" t="s">
        <v>8</v>
      </c>
      <c r="I38" s="445" t="s">
        <v>747</v>
      </c>
      <c r="J38" s="443" t="s">
        <v>5</v>
      </c>
      <c r="K38" s="446">
        <v>71</v>
      </c>
      <c r="L38" s="469" t="s">
        <v>8</v>
      </c>
      <c r="M38" s="445" t="s">
        <v>747</v>
      </c>
      <c r="N38" s="443" t="s">
        <v>5</v>
      </c>
      <c r="O38" s="505">
        <v>121</v>
      </c>
      <c r="P38" s="470" t="s">
        <v>6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5" customHeight="1">
      <c r="A39" s="442" t="s">
        <v>747</v>
      </c>
      <c r="B39" s="443" t="s">
        <v>5</v>
      </c>
      <c r="C39" s="505">
        <v>16</v>
      </c>
      <c r="D39" s="469" t="s">
        <v>8</v>
      </c>
      <c r="E39" s="445" t="s">
        <v>747</v>
      </c>
      <c r="F39" s="443" t="s">
        <v>5</v>
      </c>
      <c r="G39" s="505">
        <v>40</v>
      </c>
      <c r="H39" s="469" t="s">
        <v>6</v>
      </c>
      <c r="I39" s="445" t="s">
        <v>747</v>
      </c>
      <c r="J39" s="443" t="s">
        <v>5</v>
      </c>
      <c r="K39" s="446">
        <v>75</v>
      </c>
      <c r="L39" s="469" t="s">
        <v>8</v>
      </c>
      <c r="M39" s="445" t="s">
        <v>747</v>
      </c>
      <c r="N39" s="443" t="s">
        <v>5</v>
      </c>
      <c r="O39" s="505">
        <v>122</v>
      </c>
      <c r="P39" s="470" t="s">
        <v>8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5" customHeight="1">
      <c r="A40" s="442" t="s">
        <v>747</v>
      </c>
      <c r="B40" s="443" t="s">
        <v>5</v>
      </c>
      <c r="C40" s="505">
        <v>18</v>
      </c>
      <c r="D40" s="469" t="s">
        <v>6</v>
      </c>
      <c r="E40" s="445" t="s">
        <v>747</v>
      </c>
      <c r="F40" s="443" t="s">
        <v>5</v>
      </c>
      <c r="G40" s="505">
        <v>40</v>
      </c>
      <c r="H40" s="469" t="s">
        <v>8</v>
      </c>
      <c r="I40" s="445" t="s">
        <v>747</v>
      </c>
      <c r="J40" s="443" t="s">
        <v>5</v>
      </c>
      <c r="K40" s="446">
        <v>80</v>
      </c>
      <c r="L40" s="469" t="s">
        <v>6</v>
      </c>
      <c r="M40" s="445" t="s">
        <v>747</v>
      </c>
      <c r="N40" s="443" t="s">
        <v>5</v>
      </c>
      <c r="O40" s="505">
        <v>130</v>
      </c>
      <c r="P40" s="470" t="s">
        <v>8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5" customHeight="1">
      <c r="A41" s="442" t="s">
        <v>747</v>
      </c>
      <c r="B41" s="443" t="s">
        <v>5</v>
      </c>
      <c r="C41" s="505">
        <v>18</v>
      </c>
      <c r="D41" s="469" t="s">
        <v>8</v>
      </c>
      <c r="E41" s="445" t="s">
        <v>749</v>
      </c>
      <c r="F41" s="443" t="s">
        <v>5</v>
      </c>
      <c r="G41" s="505">
        <v>42</v>
      </c>
      <c r="H41" s="469" t="s">
        <v>8</v>
      </c>
      <c r="I41" s="445" t="s">
        <v>747</v>
      </c>
      <c r="J41" s="443" t="s">
        <v>5</v>
      </c>
      <c r="K41" s="446">
        <v>80</v>
      </c>
      <c r="L41" s="469" t="s">
        <v>8</v>
      </c>
      <c r="M41" s="445" t="s">
        <v>750</v>
      </c>
      <c r="N41" s="443" t="s">
        <v>5</v>
      </c>
      <c r="O41" s="505">
        <v>140</v>
      </c>
      <c r="P41" s="470" t="s">
        <v>8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5" customHeight="1">
      <c r="A42" s="442" t="s">
        <v>747</v>
      </c>
      <c r="B42" s="443" t="s">
        <v>5</v>
      </c>
      <c r="C42" s="505">
        <v>20</v>
      </c>
      <c r="D42" s="469" t="s">
        <v>6</v>
      </c>
      <c r="E42" s="445" t="s">
        <v>747</v>
      </c>
      <c r="F42" s="443" t="s">
        <v>5</v>
      </c>
      <c r="G42" s="505">
        <v>44</v>
      </c>
      <c r="H42" s="469" t="s">
        <v>6</v>
      </c>
      <c r="I42" s="445" t="s">
        <v>747</v>
      </c>
      <c r="J42" s="443" t="s">
        <v>5</v>
      </c>
      <c r="K42" s="446">
        <v>81</v>
      </c>
      <c r="L42" s="469" t="s">
        <v>6</v>
      </c>
      <c r="M42" s="445" t="s">
        <v>747</v>
      </c>
      <c r="N42" s="443" t="s">
        <v>5</v>
      </c>
      <c r="O42" s="505">
        <v>151</v>
      </c>
      <c r="P42" s="470" t="s">
        <v>6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5" customHeight="1">
      <c r="A43" s="442" t="s">
        <v>747</v>
      </c>
      <c r="B43" s="443" t="s">
        <v>5</v>
      </c>
      <c r="C43" s="505">
        <v>20</v>
      </c>
      <c r="D43" s="469" t="s">
        <v>8</v>
      </c>
      <c r="E43" s="445" t="s">
        <v>747</v>
      </c>
      <c r="F43" s="443" t="s">
        <v>5</v>
      </c>
      <c r="G43" s="505">
        <v>45</v>
      </c>
      <c r="H43" s="469" t="s">
        <v>6</v>
      </c>
      <c r="I43" s="445" t="s">
        <v>747</v>
      </c>
      <c r="J43" s="443" t="s">
        <v>5</v>
      </c>
      <c r="K43" s="446">
        <v>81</v>
      </c>
      <c r="L43" s="469" t="s">
        <v>8</v>
      </c>
      <c r="M43" s="445" t="s">
        <v>747</v>
      </c>
      <c r="N43" s="443" t="s">
        <v>5</v>
      </c>
      <c r="O43" s="505">
        <v>151</v>
      </c>
      <c r="P43" s="470" t="s">
        <v>8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5" customHeight="1">
      <c r="A44" s="442" t="s">
        <v>750</v>
      </c>
      <c r="B44" s="443" t="s">
        <v>5</v>
      </c>
      <c r="C44" s="505">
        <v>20.5</v>
      </c>
      <c r="D44" s="469" t="s">
        <v>8</v>
      </c>
      <c r="E44" s="445" t="s">
        <v>747</v>
      </c>
      <c r="F44" s="443" t="s">
        <v>5</v>
      </c>
      <c r="G44" s="505">
        <v>45</v>
      </c>
      <c r="H44" s="469" t="s">
        <v>8</v>
      </c>
      <c r="I44" s="445" t="s">
        <v>747</v>
      </c>
      <c r="J44" s="443" t="s">
        <v>5</v>
      </c>
      <c r="K44" s="446">
        <v>85</v>
      </c>
      <c r="L44" s="469" t="s">
        <v>6</v>
      </c>
      <c r="M44" s="445" t="s">
        <v>747</v>
      </c>
      <c r="N44" s="443" t="s">
        <v>5</v>
      </c>
      <c r="O44" s="506">
        <v>152</v>
      </c>
      <c r="P44" s="470" t="s">
        <v>8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5" customHeight="1">
      <c r="A45" s="442" t="s">
        <v>747</v>
      </c>
      <c r="B45" s="443" t="s">
        <v>5</v>
      </c>
      <c r="C45" s="505">
        <v>21</v>
      </c>
      <c r="D45" s="469" t="s">
        <v>8</v>
      </c>
      <c r="E45" s="445" t="s">
        <v>747</v>
      </c>
      <c r="F45" s="443" t="s">
        <v>5</v>
      </c>
      <c r="G45" s="505">
        <v>50</v>
      </c>
      <c r="H45" s="469" t="s">
        <v>6</v>
      </c>
      <c r="I45" s="445" t="s">
        <v>747</v>
      </c>
      <c r="J45" s="443" t="s">
        <v>5</v>
      </c>
      <c r="K45" s="446">
        <v>85</v>
      </c>
      <c r="L45" s="469" t="s">
        <v>8</v>
      </c>
      <c r="M45" s="445" t="s">
        <v>750</v>
      </c>
      <c r="N45" s="443" t="s">
        <v>5</v>
      </c>
      <c r="O45" s="505">
        <v>160</v>
      </c>
      <c r="P45" s="470" t="s">
        <v>6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5" customHeight="1">
      <c r="A46" s="442" t="s">
        <v>747</v>
      </c>
      <c r="B46" s="443" t="s">
        <v>5</v>
      </c>
      <c r="C46" s="506">
        <v>22</v>
      </c>
      <c r="D46" s="507" t="s">
        <v>6</v>
      </c>
      <c r="E46" s="445" t="s">
        <v>747</v>
      </c>
      <c r="F46" s="443" t="s">
        <v>5</v>
      </c>
      <c r="G46" s="505">
        <v>50</v>
      </c>
      <c r="H46" s="469" t="s">
        <v>8</v>
      </c>
      <c r="I46" s="445" t="s">
        <v>747</v>
      </c>
      <c r="J46" s="508" t="s">
        <v>5</v>
      </c>
      <c r="K46" s="446">
        <v>85.5</v>
      </c>
      <c r="L46" s="469" t="s">
        <v>6</v>
      </c>
      <c r="M46" s="445" t="s">
        <v>750</v>
      </c>
      <c r="N46" s="443" t="s">
        <v>5</v>
      </c>
      <c r="O46" s="505">
        <v>165</v>
      </c>
      <c r="P46" s="470" t="s">
        <v>6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5" customHeight="1">
      <c r="A47" s="442" t="s">
        <v>750</v>
      </c>
      <c r="B47" s="443" t="s">
        <v>5</v>
      </c>
      <c r="C47" s="505">
        <v>22</v>
      </c>
      <c r="D47" s="469" t="s">
        <v>8</v>
      </c>
      <c r="E47" s="445" t="s">
        <v>747</v>
      </c>
      <c r="F47" s="443" t="s">
        <v>5</v>
      </c>
      <c r="G47" s="505">
        <v>50.5</v>
      </c>
      <c r="H47" s="469" t="s">
        <v>8</v>
      </c>
      <c r="I47" s="445" t="s">
        <v>747</v>
      </c>
      <c r="J47" s="443" t="s">
        <v>5</v>
      </c>
      <c r="K47" s="446">
        <v>85.5</v>
      </c>
      <c r="L47" s="469" t="s">
        <v>8</v>
      </c>
      <c r="M47" s="445" t="s">
        <v>750</v>
      </c>
      <c r="N47" s="443" t="s">
        <v>5</v>
      </c>
      <c r="O47" s="505">
        <v>180</v>
      </c>
      <c r="P47" s="470" t="s">
        <v>6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5" customHeight="1">
      <c r="A48" s="442" t="s">
        <v>747</v>
      </c>
      <c r="B48" s="443" t="s">
        <v>5</v>
      </c>
      <c r="C48" s="505">
        <v>25</v>
      </c>
      <c r="D48" s="469" t="s">
        <v>6</v>
      </c>
      <c r="E48" s="445" t="s">
        <v>747</v>
      </c>
      <c r="F48" s="443" t="s">
        <v>5</v>
      </c>
      <c r="G48" s="505">
        <v>55</v>
      </c>
      <c r="H48" s="469" t="s">
        <v>8</v>
      </c>
      <c r="I48" s="445" t="s">
        <v>747</v>
      </c>
      <c r="J48" s="443" t="s">
        <v>5</v>
      </c>
      <c r="K48" s="446">
        <v>85.5</v>
      </c>
      <c r="L48" s="469" t="s">
        <v>8</v>
      </c>
      <c r="M48" s="445" t="s">
        <v>750</v>
      </c>
      <c r="N48" s="443" t="s">
        <v>5</v>
      </c>
      <c r="O48" s="505">
        <v>180</v>
      </c>
      <c r="P48" s="470" t="s">
        <v>8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5" customHeight="1">
      <c r="A49" s="442" t="s">
        <v>747</v>
      </c>
      <c r="B49" s="443" t="s">
        <v>5</v>
      </c>
      <c r="C49" s="505">
        <v>25</v>
      </c>
      <c r="D49" s="469" t="s">
        <v>8</v>
      </c>
      <c r="E49" s="445" t="s">
        <v>747</v>
      </c>
      <c r="F49" s="443" t="s">
        <v>5</v>
      </c>
      <c r="G49" s="505">
        <v>60</v>
      </c>
      <c r="H49" s="469" t="s">
        <v>6</v>
      </c>
      <c r="I49" s="445" t="s">
        <v>747</v>
      </c>
      <c r="J49" s="443" t="s">
        <v>5</v>
      </c>
      <c r="K49" s="446">
        <v>90</v>
      </c>
      <c r="L49" s="469" t="s">
        <v>6</v>
      </c>
      <c r="M49" s="445" t="s">
        <v>750</v>
      </c>
      <c r="N49" s="443" t="s">
        <v>5</v>
      </c>
      <c r="O49" s="505">
        <v>190</v>
      </c>
      <c r="P49" s="509" t="s">
        <v>8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5" customHeight="1">
      <c r="A50" s="442" t="s">
        <v>750</v>
      </c>
      <c r="B50" s="443" t="s">
        <v>5</v>
      </c>
      <c r="C50" s="505">
        <v>27</v>
      </c>
      <c r="D50" s="469" t="s">
        <v>8</v>
      </c>
      <c r="E50" s="445" t="s">
        <v>747</v>
      </c>
      <c r="F50" s="443" t="s">
        <v>5</v>
      </c>
      <c r="G50" s="505">
        <v>60</v>
      </c>
      <c r="H50" s="469" t="s">
        <v>8</v>
      </c>
      <c r="I50" s="445" t="s">
        <v>747</v>
      </c>
      <c r="J50" s="443" t="s">
        <v>5</v>
      </c>
      <c r="K50" s="446">
        <v>90</v>
      </c>
      <c r="L50" s="469" t="s">
        <v>8</v>
      </c>
      <c r="M50" s="445" t="s">
        <v>750</v>
      </c>
      <c r="N50" s="443" t="s">
        <v>5</v>
      </c>
      <c r="O50" s="505">
        <v>200</v>
      </c>
      <c r="P50" s="470" t="s">
        <v>8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5" customHeight="1">
      <c r="A51" s="454" t="s">
        <v>747</v>
      </c>
      <c r="B51" s="455" t="s">
        <v>5</v>
      </c>
      <c r="C51" s="510">
        <v>28</v>
      </c>
      <c r="D51" s="477" t="s">
        <v>8</v>
      </c>
      <c r="E51" s="458" t="s">
        <v>747</v>
      </c>
      <c r="F51" s="455" t="s">
        <v>5</v>
      </c>
      <c r="G51" s="510">
        <v>65</v>
      </c>
      <c r="H51" s="477" t="s">
        <v>8</v>
      </c>
      <c r="I51" s="458" t="s">
        <v>747</v>
      </c>
      <c r="J51" s="511" t="s">
        <v>5</v>
      </c>
      <c r="K51" s="459">
        <v>91.5</v>
      </c>
      <c r="L51" s="477" t="s">
        <v>8</v>
      </c>
      <c r="M51" s="460"/>
      <c r="N51" s="455"/>
      <c r="O51" s="461"/>
      <c r="P51" s="46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5" customHeight="1">
      <c r="A52" s="442" t="s">
        <v>751</v>
      </c>
      <c r="B52" s="443" t="s">
        <v>5</v>
      </c>
      <c r="C52" s="505">
        <v>16</v>
      </c>
      <c r="D52" s="512" t="s">
        <v>6</v>
      </c>
      <c r="E52" s="473" t="s">
        <v>751</v>
      </c>
      <c r="F52" s="443" t="s">
        <v>5</v>
      </c>
      <c r="G52" s="505">
        <v>24</v>
      </c>
      <c r="H52" s="512" t="s">
        <v>752</v>
      </c>
      <c r="I52" s="473" t="s">
        <v>751</v>
      </c>
      <c r="J52" s="443" t="s">
        <v>5</v>
      </c>
      <c r="K52" s="505">
        <v>41</v>
      </c>
      <c r="L52" s="512" t="s">
        <v>6</v>
      </c>
      <c r="M52" s="473" t="s">
        <v>751</v>
      </c>
      <c r="N52" s="443" t="s">
        <v>5</v>
      </c>
      <c r="O52" s="505">
        <v>170</v>
      </c>
      <c r="P52" s="470" t="s">
        <v>6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5" customHeight="1">
      <c r="A53" s="442" t="s">
        <v>751</v>
      </c>
      <c r="B53" s="443" t="s">
        <v>5</v>
      </c>
      <c r="C53" s="505">
        <v>18</v>
      </c>
      <c r="D53" s="469" t="s">
        <v>8</v>
      </c>
      <c r="E53" s="473" t="s">
        <v>751</v>
      </c>
      <c r="F53" s="443" t="s">
        <v>5</v>
      </c>
      <c r="G53" s="505">
        <v>25</v>
      </c>
      <c r="H53" s="469" t="s">
        <v>8</v>
      </c>
      <c r="I53" s="473" t="s">
        <v>751</v>
      </c>
      <c r="J53" s="443" t="s">
        <v>5</v>
      </c>
      <c r="K53" s="505">
        <v>42</v>
      </c>
      <c r="L53" s="469" t="s">
        <v>8</v>
      </c>
      <c r="M53" s="473" t="s">
        <v>751</v>
      </c>
      <c r="N53" s="443" t="s">
        <v>5</v>
      </c>
      <c r="O53" s="505">
        <v>180</v>
      </c>
      <c r="P53" s="470" t="s">
        <v>8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5" customHeight="1">
      <c r="A54" s="442" t="s">
        <v>751</v>
      </c>
      <c r="B54" s="513" t="s">
        <v>5</v>
      </c>
      <c r="C54" s="505">
        <v>20</v>
      </c>
      <c r="D54" s="469" t="s">
        <v>6</v>
      </c>
      <c r="E54" s="514" t="s">
        <v>751</v>
      </c>
      <c r="F54" s="443" t="s">
        <v>5</v>
      </c>
      <c r="G54" s="505">
        <v>30</v>
      </c>
      <c r="H54" s="515" t="s">
        <v>6</v>
      </c>
      <c r="I54" s="473" t="s">
        <v>751</v>
      </c>
      <c r="J54" s="443" t="s">
        <v>5</v>
      </c>
      <c r="K54" s="516">
        <v>45</v>
      </c>
      <c r="L54" s="469" t="s">
        <v>8</v>
      </c>
      <c r="M54" s="473" t="s">
        <v>751</v>
      </c>
      <c r="N54" s="443" t="s">
        <v>5</v>
      </c>
      <c r="O54" s="505">
        <v>182</v>
      </c>
      <c r="P54" s="470" t="s">
        <v>6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5" customHeight="1">
      <c r="A55" s="442" t="s">
        <v>751</v>
      </c>
      <c r="B55" s="443" t="s">
        <v>5</v>
      </c>
      <c r="C55" s="505">
        <v>20</v>
      </c>
      <c r="D55" s="517" t="s">
        <v>8</v>
      </c>
      <c r="E55" s="473" t="s">
        <v>751</v>
      </c>
      <c r="F55" s="443" t="s">
        <v>5</v>
      </c>
      <c r="G55" s="505">
        <v>30</v>
      </c>
      <c r="H55" s="517" t="s">
        <v>8</v>
      </c>
      <c r="I55" s="473" t="s">
        <v>751</v>
      </c>
      <c r="J55" s="443" t="s">
        <v>5</v>
      </c>
      <c r="K55" s="516">
        <v>91</v>
      </c>
      <c r="L55" s="517" t="s">
        <v>8</v>
      </c>
      <c r="M55" s="473" t="s">
        <v>751</v>
      </c>
      <c r="N55" s="443" t="s">
        <v>5</v>
      </c>
      <c r="O55" s="505">
        <v>200</v>
      </c>
      <c r="P55" s="509" t="s">
        <v>6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5" customHeight="1">
      <c r="A56" s="442" t="s">
        <v>751</v>
      </c>
      <c r="B56" s="443" t="s">
        <v>5</v>
      </c>
      <c r="C56" s="505">
        <v>22</v>
      </c>
      <c r="D56" s="469" t="s">
        <v>8</v>
      </c>
      <c r="E56" s="514" t="s">
        <v>751</v>
      </c>
      <c r="F56" s="443" t="s">
        <v>5</v>
      </c>
      <c r="G56" s="505">
        <v>30.5</v>
      </c>
      <c r="H56" s="515" t="s">
        <v>6</v>
      </c>
      <c r="I56" s="473" t="s">
        <v>751</v>
      </c>
      <c r="J56" s="443" t="s">
        <v>5</v>
      </c>
      <c r="K56" s="516">
        <v>162</v>
      </c>
      <c r="L56" s="469" t="s">
        <v>8</v>
      </c>
      <c r="M56" s="473"/>
      <c r="N56" s="513"/>
      <c r="O56" s="505"/>
      <c r="P56" s="470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6.5">
      <c r="A57" s="518" t="s">
        <v>751</v>
      </c>
      <c r="B57" s="519" t="s">
        <v>5</v>
      </c>
      <c r="C57" s="520">
        <v>24</v>
      </c>
      <c r="D57" s="286" t="s">
        <v>6</v>
      </c>
      <c r="E57" s="521" t="s">
        <v>751</v>
      </c>
      <c r="F57" s="519" t="s">
        <v>5</v>
      </c>
      <c r="G57" s="520">
        <v>32</v>
      </c>
      <c r="H57" s="522" t="s">
        <v>8</v>
      </c>
      <c r="I57" s="320" t="s">
        <v>751</v>
      </c>
      <c r="J57" s="519" t="s">
        <v>5</v>
      </c>
      <c r="K57" s="523">
        <v>165</v>
      </c>
      <c r="L57" s="286" t="s">
        <v>8</v>
      </c>
      <c r="M57" s="524"/>
      <c r="N57" s="525"/>
      <c r="O57" s="526"/>
      <c r="P57" s="527">
        <v>42705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24" customHeight="1">
      <c r="A58" s="1290" t="s">
        <v>753</v>
      </c>
      <c r="B58" s="1290"/>
      <c r="C58" s="1290"/>
      <c r="D58" s="1290"/>
      <c r="E58" s="1290"/>
      <c r="F58" s="1290"/>
      <c r="G58" s="1290"/>
      <c r="H58" s="1290"/>
      <c r="I58" s="1290"/>
      <c r="J58" s="1290"/>
      <c r="K58" s="1290"/>
      <c r="L58" s="1290"/>
      <c r="M58" s="1290"/>
      <c r="N58" s="1290"/>
      <c r="O58" s="1290"/>
      <c r="P58" s="1290"/>
      <c r="Q58" s="528"/>
      <c r="R58" s="529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03.5" customHeight="1">
      <c r="A59" s="1285" t="s">
        <v>754</v>
      </c>
      <c r="B59" s="1285"/>
      <c r="C59" s="1285"/>
      <c r="D59" s="1285"/>
      <c r="E59" s="1285"/>
      <c r="F59" s="1285"/>
      <c r="G59" s="1285"/>
      <c r="H59" s="1285"/>
      <c r="I59" s="1285"/>
      <c r="J59" s="1285"/>
      <c r="K59" s="1285"/>
      <c r="L59" s="1285"/>
      <c r="M59" s="1285"/>
      <c r="N59" s="1285"/>
      <c r="O59" s="1285"/>
      <c r="P59" s="1285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37.5" customHeight="1"/>
  </sheetData>
  <mergeCells count="13">
    <mergeCell ref="A59:P59"/>
    <mergeCell ref="A5:P5"/>
    <mergeCell ref="R17:AG17"/>
    <mergeCell ref="A29:P29"/>
    <mergeCell ref="M30:P32"/>
    <mergeCell ref="A58:P58"/>
    <mergeCell ref="A1:P1"/>
    <mergeCell ref="A2:P2"/>
    <mergeCell ref="A3:P3"/>
    <mergeCell ref="B4:D4"/>
    <mergeCell ref="F4:H4"/>
    <mergeCell ref="J4:L4"/>
    <mergeCell ref="N4:P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79" firstPageNumber="0" orientation="portrait" r:id="rId1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65"/>
  <sheetViews>
    <sheetView topLeftCell="A30" zoomScaleNormal="100" workbookViewId="0">
      <selection activeCell="T57" sqref="T57"/>
    </sheetView>
  </sheetViews>
  <sheetFormatPr defaultRowHeight="15"/>
  <cols>
    <col min="1" max="1" width="11.140625"/>
    <col min="2" max="2" width="2.85546875"/>
    <col min="3" max="3" width="5"/>
    <col min="4" max="5" width="10.5703125"/>
    <col min="6" max="6" width="3.140625"/>
    <col min="7" max="7" width="5.42578125"/>
    <col min="8" max="8" width="10.5703125"/>
    <col min="9" max="9" width="11.140625"/>
    <col min="10" max="10" width="3.28515625"/>
    <col min="11" max="11" width="5.28515625"/>
    <col min="12" max="12" width="11"/>
    <col min="13" max="13" width="10.7109375"/>
    <col min="14" max="14" width="3.28515625"/>
    <col min="15" max="15" width="5.42578125"/>
    <col min="16" max="16" width="13.42578125"/>
    <col min="17" max="1025" width="8.5703125"/>
  </cols>
  <sheetData>
    <row r="1" spans="1:30" ht="47.25" customHeight="1">
      <c r="A1" s="1255" t="s">
        <v>0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</row>
    <row r="2" spans="1:30" ht="51" customHeight="1">
      <c r="A2" s="1283" t="s">
        <v>1361</v>
      </c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</row>
    <row r="3" spans="1:30" ht="24" customHeight="1">
      <c r="A3" s="1258" t="s">
        <v>755</v>
      </c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S3" s="1291" t="s">
        <v>756</v>
      </c>
      <c r="T3" s="1291"/>
      <c r="U3" s="1291"/>
      <c r="V3" s="1291"/>
      <c r="W3" s="1291"/>
      <c r="X3" s="1291"/>
      <c r="Y3" s="1291"/>
      <c r="Z3" s="1291"/>
      <c r="AA3" s="1291"/>
      <c r="AB3" s="1291"/>
      <c r="AC3" s="1291"/>
      <c r="AD3" s="1291"/>
    </row>
    <row r="4" spans="1:30" ht="18.75" customHeight="1">
      <c r="A4" s="530" t="s">
        <v>2</v>
      </c>
      <c r="B4" s="1292" t="s">
        <v>3</v>
      </c>
      <c r="C4" s="1292"/>
      <c r="D4" s="1292"/>
      <c r="E4" s="530" t="s">
        <v>2</v>
      </c>
      <c r="F4" s="1292" t="s">
        <v>3</v>
      </c>
      <c r="G4" s="1292"/>
      <c r="H4" s="1292"/>
      <c r="I4" s="530" t="s">
        <v>2</v>
      </c>
      <c r="J4" s="1292" t="s">
        <v>3</v>
      </c>
      <c r="K4" s="1292"/>
      <c r="L4" s="1292"/>
      <c r="M4" s="530" t="s">
        <v>2</v>
      </c>
      <c r="N4" s="1292" t="s">
        <v>3</v>
      </c>
      <c r="O4" s="1292"/>
      <c r="P4" s="1292"/>
    </row>
    <row r="5" spans="1:30" ht="24.75" customHeight="1">
      <c r="A5" s="1276" t="s">
        <v>757</v>
      </c>
      <c r="B5" s="1276"/>
      <c r="C5" s="1276"/>
      <c r="D5" s="1276"/>
      <c r="E5" s="1276"/>
      <c r="F5" s="1276"/>
      <c r="G5" s="1276"/>
      <c r="H5" s="1276"/>
      <c r="I5" s="1276"/>
      <c r="J5" s="1276"/>
      <c r="K5" s="1276"/>
      <c r="L5" s="1276"/>
      <c r="M5" s="1276"/>
      <c r="N5" s="1276"/>
      <c r="O5" s="1276"/>
      <c r="P5" s="1276"/>
    </row>
    <row r="6" spans="1:30" ht="15.75" customHeight="1">
      <c r="A6" s="2" t="s">
        <v>758</v>
      </c>
      <c r="B6" s="405" t="s">
        <v>5</v>
      </c>
      <c r="C6" s="406">
        <v>12</v>
      </c>
      <c r="D6" s="5" t="s">
        <v>6</v>
      </c>
      <c r="E6" s="6" t="s">
        <v>759</v>
      </c>
      <c r="F6" s="405" t="s">
        <v>5</v>
      </c>
      <c r="G6" s="406">
        <v>32</v>
      </c>
      <c r="H6" s="5" t="s">
        <v>760</v>
      </c>
      <c r="I6" s="6" t="s">
        <v>758</v>
      </c>
      <c r="J6" s="405" t="s">
        <v>5</v>
      </c>
      <c r="K6" s="406">
        <v>80</v>
      </c>
      <c r="L6" s="5" t="s">
        <v>6</v>
      </c>
      <c r="M6" s="6" t="s">
        <v>761</v>
      </c>
      <c r="N6" s="405" t="s">
        <v>5</v>
      </c>
      <c r="O6" s="406">
        <v>177</v>
      </c>
      <c r="P6" s="11" t="s">
        <v>43</v>
      </c>
    </row>
    <row r="7" spans="1:30" ht="12.75" customHeight="1">
      <c r="A7" s="13" t="s">
        <v>762</v>
      </c>
      <c r="B7" s="362" t="s">
        <v>5</v>
      </c>
      <c r="C7" s="42">
        <v>12</v>
      </c>
      <c r="D7" s="16" t="s">
        <v>6</v>
      </c>
      <c r="E7" s="17" t="s">
        <v>758</v>
      </c>
      <c r="F7" s="362" t="s">
        <v>5</v>
      </c>
      <c r="G7" s="42">
        <v>35</v>
      </c>
      <c r="H7" s="16" t="s">
        <v>729</v>
      </c>
      <c r="I7" s="17" t="s">
        <v>762</v>
      </c>
      <c r="J7" s="362" t="s">
        <v>5</v>
      </c>
      <c r="K7" s="42">
        <v>80</v>
      </c>
      <c r="L7" s="16" t="s">
        <v>8</v>
      </c>
      <c r="M7" s="17" t="s">
        <v>762</v>
      </c>
      <c r="N7" s="362" t="s">
        <v>5</v>
      </c>
      <c r="O7" s="42">
        <v>180</v>
      </c>
      <c r="P7" s="22" t="s">
        <v>763</v>
      </c>
    </row>
    <row r="8" spans="1:30" ht="12.75" customHeight="1">
      <c r="A8" s="13" t="s">
        <v>758</v>
      </c>
      <c r="B8" s="362" t="s">
        <v>5</v>
      </c>
      <c r="C8" s="42">
        <v>12</v>
      </c>
      <c r="D8" s="16" t="s">
        <v>6</v>
      </c>
      <c r="E8" s="17" t="s">
        <v>758</v>
      </c>
      <c r="F8" s="362" t="s">
        <v>5</v>
      </c>
      <c r="G8" s="42">
        <v>35</v>
      </c>
      <c r="H8" s="16" t="s">
        <v>6</v>
      </c>
      <c r="I8" s="17" t="s">
        <v>759</v>
      </c>
      <c r="J8" s="362" t="s">
        <v>5</v>
      </c>
      <c r="K8" s="42">
        <v>85</v>
      </c>
      <c r="L8" s="16" t="s">
        <v>6</v>
      </c>
      <c r="M8" s="17" t="s">
        <v>762</v>
      </c>
      <c r="N8" s="362" t="s">
        <v>5</v>
      </c>
      <c r="O8" s="42">
        <v>180</v>
      </c>
      <c r="P8" s="22" t="s">
        <v>24</v>
      </c>
    </row>
    <row r="9" spans="1:30" ht="12.75" customHeight="1">
      <c r="A9" s="13" t="s">
        <v>762</v>
      </c>
      <c r="B9" s="362" t="s">
        <v>5</v>
      </c>
      <c r="C9" s="42">
        <v>12</v>
      </c>
      <c r="D9" s="16" t="s">
        <v>6</v>
      </c>
      <c r="E9" s="17" t="s">
        <v>762</v>
      </c>
      <c r="F9" s="362" t="s">
        <v>5</v>
      </c>
      <c r="G9" s="42">
        <v>35</v>
      </c>
      <c r="H9" s="16" t="s">
        <v>8</v>
      </c>
      <c r="I9" s="17" t="s">
        <v>762</v>
      </c>
      <c r="J9" s="362" t="s">
        <v>5</v>
      </c>
      <c r="K9" s="42">
        <v>90</v>
      </c>
      <c r="L9" s="16" t="s">
        <v>764</v>
      </c>
      <c r="M9" s="17" t="s">
        <v>762</v>
      </c>
      <c r="N9" s="362" t="s">
        <v>5</v>
      </c>
      <c r="O9" s="42">
        <v>180</v>
      </c>
      <c r="P9" s="22" t="s">
        <v>729</v>
      </c>
    </row>
    <row r="10" spans="1:30" ht="12.75" customHeight="1">
      <c r="A10" s="13" t="s">
        <v>758</v>
      </c>
      <c r="B10" s="362" t="s">
        <v>5</v>
      </c>
      <c r="C10" s="42">
        <v>12</v>
      </c>
      <c r="D10" s="16" t="s">
        <v>8</v>
      </c>
      <c r="E10" s="17" t="s">
        <v>759</v>
      </c>
      <c r="F10" s="362" t="s">
        <v>5</v>
      </c>
      <c r="G10" s="42">
        <v>38</v>
      </c>
      <c r="H10" s="16" t="s">
        <v>6</v>
      </c>
      <c r="I10" s="17" t="s">
        <v>759</v>
      </c>
      <c r="J10" s="362" t="s">
        <v>5</v>
      </c>
      <c r="K10" s="42">
        <v>90</v>
      </c>
      <c r="L10" s="16" t="s">
        <v>6</v>
      </c>
      <c r="M10" s="17" t="s">
        <v>762</v>
      </c>
      <c r="N10" s="362" t="s">
        <v>5</v>
      </c>
      <c r="O10" s="42">
        <v>180</v>
      </c>
      <c r="P10" s="22" t="s">
        <v>8</v>
      </c>
    </row>
    <row r="11" spans="1:30" ht="12.75" customHeight="1">
      <c r="A11" s="13" t="s">
        <v>762</v>
      </c>
      <c r="B11" s="362" t="s">
        <v>5</v>
      </c>
      <c r="C11" s="42">
        <v>12</v>
      </c>
      <c r="D11" s="16" t="s">
        <v>8</v>
      </c>
      <c r="E11" s="17" t="s">
        <v>759</v>
      </c>
      <c r="F11" s="362" t="s">
        <v>5</v>
      </c>
      <c r="G11" s="42">
        <v>38</v>
      </c>
      <c r="H11" s="16" t="s">
        <v>8</v>
      </c>
      <c r="I11" s="17" t="s">
        <v>765</v>
      </c>
      <c r="J11" s="362" t="s">
        <v>5</v>
      </c>
      <c r="K11" s="42">
        <v>90</v>
      </c>
      <c r="L11" s="16" t="s">
        <v>766</v>
      </c>
      <c r="M11" s="17" t="s">
        <v>762</v>
      </c>
      <c r="N11" s="362" t="s">
        <v>5</v>
      </c>
      <c r="O11" s="42">
        <v>181</v>
      </c>
      <c r="P11" s="22" t="s">
        <v>6</v>
      </c>
    </row>
    <row r="12" spans="1:30" ht="12.75" customHeight="1">
      <c r="A12" s="13" t="s">
        <v>758</v>
      </c>
      <c r="B12" s="362" t="s">
        <v>5</v>
      </c>
      <c r="C12" s="42">
        <v>14</v>
      </c>
      <c r="D12" s="16" t="s">
        <v>6</v>
      </c>
      <c r="E12" s="17" t="s">
        <v>765</v>
      </c>
      <c r="F12" s="362" t="s">
        <v>5</v>
      </c>
      <c r="G12" s="42">
        <v>40</v>
      </c>
      <c r="H12" s="16" t="s">
        <v>6</v>
      </c>
      <c r="I12" s="17" t="s">
        <v>762</v>
      </c>
      <c r="J12" s="362" t="s">
        <v>5</v>
      </c>
      <c r="K12" s="42">
        <v>95</v>
      </c>
      <c r="L12" s="16" t="s">
        <v>8</v>
      </c>
      <c r="M12" s="17" t="s">
        <v>762</v>
      </c>
      <c r="N12" s="362" t="s">
        <v>5</v>
      </c>
      <c r="O12" s="42">
        <v>181</v>
      </c>
      <c r="P12" s="22" t="s">
        <v>8</v>
      </c>
    </row>
    <row r="13" spans="1:30" ht="12.75" customHeight="1">
      <c r="A13" s="13" t="s">
        <v>762</v>
      </c>
      <c r="B13" s="362" t="s">
        <v>5</v>
      </c>
      <c r="C13" s="42">
        <v>14</v>
      </c>
      <c r="D13" s="16" t="s">
        <v>8</v>
      </c>
      <c r="E13" s="17" t="s">
        <v>758</v>
      </c>
      <c r="F13" s="362" t="s">
        <v>5</v>
      </c>
      <c r="G13" s="42">
        <v>40</v>
      </c>
      <c r="H13" s="16" t="s">
        <v>6</v>
      </c>
      <c r="I13" s="17" t="s">
        <v>767</v>
      </c>
      <c r="J13" s="362" t="s">
        <v>5</v>
      </c>
      <c r="K13" s="42">
        <v>100</v>
      </c>
      <c r="L13" s="16" t="s">
        <v>6</v>
      </c>
      <c r="M13" s="17" t="s">
        <v>762</v>
      </c>
      <c r="N13" s="362" t="s">
        <v>5</v>
      </c>
      <c r="O13" s="42">
        <v>181</v>
      </c>
      <c r="P13" s="22" t="s">
        <v>117</v>
      </c>
    </row>
    <row r="14" spans="1:30" ht="12.75" customHeight="1">
      <c r="A14" s="13" t="s">
        <v>762</v>
      </c>
      <c r="B14" s="362" t="s">
        <v>5</v>
      </c>
      <c r="C14" s="42">
        <v>15</v>
      </c>
      <c r="D14" s="16" t="s">
        <v>6</v>
      </c>
      <c r="E14" s="17" t="s">
        <v>762</v>
      </c>
      <c r="F14" s="362" t="s">
        <v>5</v>
      </c>
      <c r="G14" s="42">
        <v>40</v>
      </c>
      <c r="H14" s="16" t="s">
        <v>8</v>
      </c>
      <c r="I14" s="17" t="s">
        <v>765</v>
      </c>
      <c r="J14" s="362" t="s">
        <v>5</v>
      </c>
      <c r="K14" s="42">
        <v>100</v>
      </c>
      <c r="L14" s="16" t="s">
        <v>6</v>
      </c>
      <c r="M14" s="17" t="s">
        <v>762</v>
      </c>
      <c r="N14" s="362" t="s">
        <v>5</v>
      </c>
      <c r="O14" s="42">
        <v>181</v>
      </c>
      <c r="P14" s="22" t="s">
        <v>45</v>
      </c>
    </row>
    <row r="15" spans="1:30" ht="12.75" customHeight="1">
      <c r="A15" s="13" t="s">
        <v>765</v>
      </c>
      <c r="B15" s="362" t="s">
        <v>5</v>
      </c>
      <c r="C15" s="42">
        <v>15</v>
      </c>
      <c r="D15" s="16" t="s">
        <v>8</v>
      </c>
      <c r="E15" s="17" t="s">
        <v>765</v>
      </c>
      <c r="F15" s="362" t="s">
        <v>5</v>
      </c>
      <c r="G15" s="42">
        <v>45</v>
      </c>
      <c r="H15" s="16" t="s">
        <v>6</v>
      </c>
      <c r="I15" s="17" t="s">
        <v>762</v>
      </c>
      <c r="J15" s="362" t="s">
        <v>5</v>
      </c>
      <c r="K15" s="42">
        <v>100</v>
      </c>
      <c r="L15" s="16" t="s">
        <v>6</v>
      </c>
      <c r="M15" s="17" t="s">
        <v>762</v>
      </c>
      <c r="N15" s="362" t="s">
        <v>5</v>
      </c>
      <c r="O15" s="42">
        <v>190</v>
      </c>
      <c r="P15" s="22" t="s">
        <v>6</v>
      </c>
    </row>
    <row r="16" spans="1:30" ht="12.75" customHeight="1">
      <c r="A16" s="13" t="s">
        <v>762</v>
      </c>
      <c r="B16" s="362" t="s">
        <v>5</v>
      </c>
      <c r="C16" s="42">
        <v>15</v>
      </c>
      <c r="D16" s="16" t="s">
        <v>8</v>
      </c>
      <c r="E16" s="17" t="s">
        <v>758</v>
      </c>
      <c r="F16" s="362" t="s">
        <v>5</v>
      </c>
      <c r="G16" s="42">
        <v>45</v>
      </c>
      <c r="H16" s="16" t="s">
        <v>6</v>
      </c>
      <c r="I16" s="17" t="s">
        <v>765</v>
      </c>
      <c r="J16" s="362" t="s">
        <v>5</v>
      </c>
      <c r="K16" s="42">
        <v>100</v>
      </c>
      <c r="L16" s="16" t="s">
        <v>8</v>
      </c>
      <c r="M16" s="17" t="s">
        <v>762</v>
      </c>
      <c r="N16" s="362" t="s">
        <v>5</v>
      </c>
      <c r="O16" s="42">
        <v>190</v>
      </c>
      <c r="P16" s="22" t="s">
        <v>8</v>
      </c>
    </row>
    <row r="17" spans="1:16" ht="12.75" customHeight="1">
      <c r="A17" s="13" t="s">
        <v>758</v>
      </c>
      <c r="B17" s="362" t="s">
        <v>5</v>
      </c>
      <c r="C17" s="42">
        <v>16</v>
      </c>
      <c r="D17" s="16" t="s">
        <v>6</v>
      </c>
      <c r="E17" s="17" t="s">
        <v>762</v>
      </c>
      <c r="F17" s="362" t="s">
        <v>5</v>
      </c>
      <c r="G17" s="42">
        <v>45</v>
      </c>
      <c r="H17" s="16" t="s">
        <v>8</v>
      </c>
      <c r="I17" s="17" t="s">
        <v>762</v>
      </c>
      <c r="J17" s="362" t="s">
        <v>5</v>
      </c>
      <c r="K17" s="42">
        <v>100</v>
      </c>
      <c r="L17" s="16" t="s">
        <v>8</v>
      </c>
      <c r="M17" s="17" t="s">
        <v>762</v>
      </c>
      <c r="N17" s="362" t="s">
        <v>5</v>
      </c>
      <c r="O17" s="42">
        <v>191</v>
      </c>
      <c r="P17" s="22" t="s">
        <v>8</v>
      </c>
    </row>
    <row r="18" spans="1:16" ht="12.75" customHeight="1">
      <c r="A18" s="13" t="s">
        <v>762</v>
      </c>
      <c r="B18" s="362" t="s">
        <v>5</v>
      </c>
      <c r="C18" s="42">
        <v>16</v>
      </c>
      <c r="D18" s="16" t="s">
        <v>6</v>
      </c>
      <c r="E18" s="17" t="s">
        <v>762</v>
      </c>
      <c r="F18" s="362" t="s">
        <v>5</v>
      </c>
      <c r="G18" s="42">
        <v>50</v>
      </c>
      <c r="H18" s="16" t="s">
        <v>6</v>
      </c>
      <c r="I18" s="17" t="s">
        <v>762</v>
      </c>
      <c r="J18" s="362" t="s">
        <v>5</v>
      </c>
      <c r="K18" s="42">
        <v>110</v>
      </c>
      <c r="L18" s="16" t="s">
        <v>6</v>
      </c>
      <c r="M18" s="17" t="s">
        <v>762</v>
      </c>
      <c r="N18" s="362" t="s">
        <v>5</v>
      </c>
      <c r="O18" s="42">
        <v>200</v>
      </c>
      <c r="P18" s="22" t="s">
        <v>768</v>
      </c>
    </row>
    <row r="19" spans="1:16" ht="12.75" customHeight="1">
      <c r="A19" s="13" t="s">
        <v>762</v>
      </c>
      <c r="B19" s="362" t="s">
        <v>5</v>
      </c>
      <c r="C19" s="42">
        <v>16</v>
      </c>
      <c r="D19" s="16" t="s">
        <v>8</v>
      </c>
      <c r="E19" s="17" t="s">
        <v>765</v>
      </c>
      <c r="F19" s="362" t="s">
        <v>5</v>
      </c>
      <c r="G19" s="42">
        <v>50</v>
      </c>
      <c r="H19" s="16" t="s">
        <v>6</v>
      </c>
      <c r="I19" s="17" t="s">
        <v>762</v>
      </c>
      <c r="J19" s="362" t="s">
        <v>5</v>
      </c>
      <c r="K19" s="42">
        <v>110</v>
      </c>
      <c r="L19" s="16" t="s">
        <v>8</v>
      </c>
      <c r="M19" s="17" t="s">
        <v>762</v>
      </c>
      <c r="N19" s="362" t="s">
        <v>5</v>
      </c>
      <c r="O19" s="42">
        <v>200</v>
      </c>
      <c r="P19" s="22" t="s">
        <v>36</v>
      </c>
    </row>
    <row r="20" spans="1:16" ht="12.75" customHeight="1">
      <c r="A20" s="13" t="s">
        <v>758</v>
      </c>
      <c r="B20" s="362" t="s">
        <v>5</v>
      </c>
      <c r="C20" s="42">
        <v>18</v>
      </c>
      <c r="D20" s="16" t="s">
        <v>6</v>
      </c>
      <c r="E20" s="17" t="s">
        <v>762</v>
      </c>
      <c r="F20" s="362" t="s">
        <v>5</v>
      </c>
      <c r="G20" s="42">
        <v>50</v>
      </c>
      <c r="H20" s="16" t="s">
        <v>8</v>
      </c>
      <c r="I20" s="17" t="s">
        <v>767</v>
      </c>
      <c r="J20" s="362" t="s">
        <v>5</v>
      </c>
      <c r="K20" s="42">
        <v>115</v>
      </c>
      <c r="L20" s="16" t="s">
        <v>769</v>
      </c>
      <c r="M20" s="17" t="s">
        <v>762</v>
      </c>
      <c r="N20" s="362" t="s">
        <v>5</v>
      </c>
      <c r="O20" s="42">
        <v>200</v>
      </c>
      <c r="P20" s="22" t="s">
        <v>6</v>
      </c>
    </row>
    <row r="21" spans="1:16" ht="12.75" customHeight="1">
      <c r="A21" s="13" t="s">
        <v>762</v>
      </c>
      <c r="B21" s="362" t="s">
        <v>5</v>
      </c>
      <c r="C21" s="42">
        <v>18</v>
      </c>
      <c r="D21" s="16" t="s">
        <v>6</v>
      </c>
      <c r="E21" s="17" t="s">
        <v>758</v>
      </c>
      <c r="F21" s="362" t="s">
        <v>5</v>
      </c>
      <c r="G21" s="42">
        <v>55</v>
      </c>
      <c r="H21" s="16" t="s">
        <v>6</v>
      </c>
      <c r="I21" s="17" t="s">
        <v>765</v>
      </c>
      <c r="J21" s="362" t="s">
        <v>5</v>
      </c>
      <c r="K21" s="42">
        <v>120</v>
      </c>
      <c r="L21" s="16" t="s">
        <v>6</v>
      </c>
      <c r="M21" s="17" t="s">
        <v>762</v>
      </c>
      <c r="N21" s="362" t="s">
        <v>5</v>
      </c>
      <c r="O21" s="42">
        <v>200</v>
      </c>
      <c r="P21" s="22" t="s">
        <v>770</v>
      </c>
    </row>
    <row r="22" spans="1:16" ht="12.75" customHeight="1">
      <c r="A22" s="13" t="s">
        <v>759</v>
      </c>
      <c r="B22" s="362" t="s">
        <v>5</v>
      </c>
      <c r="C22" s="42">
        <v>18</v>
      </c>
      <c r="D22" s="16" t="s">
        <v>8</v>
      </c>
      <c r="E22" s="268" t="s">
        <v>762</v>
      </c>
      <c r="F22" s="362" t="s">
        <v>5</v>
      </c>
      <c r="G22" s="42">
        <v>60</v>
      </c>
      <c r="H22" s="16" t="s">
        <v>39</v>
      </c>
      <c r="I22" s="17" t="s">
        <v>762</v>
      </c>
      <c r="J22" s="362" t="s">
        <v>5</v>
      </c>
      <c r="K22" s="42">
        <v>120</v>
      </c>
      <c r="L22" s="16" t="s">
        <v>8</v>
      </c>
      <c r="M22" s="17" t="s">
        <v>762</v>
      </c>
      <c r="N22" s="362" t="s">
        <v>5</v>
      </c>
      <c r="O22" s="42">
        <v>205</v>
      </c>
      <c r="P22" s="22" t="s">
        <v>43</v>
      </c>
    </row>
    <row r="23" spans="1:16" ht="12.75" customHeight="1">
      <c r="A23" s="13" t="s">
        <v>765</v>
      </c>
      <c r="B23" s="362" t="s">
        <v>5</v>
      </c>
      <c r="C23" s="42">
        <v>20</v>
      </c>
      <c r="D23" s="16" t="s">
        <v>6</v>
      </c>
      <c r="E23" s="17" t="s">
        <v>762</v>
      </c>
      <c r="F23" s="362" t="s">
        <v>5</v>
      </c>
      <c r="G23" s="42">
        <v>60</v>
      </c>
      <c r="H23" s="16" t="s">
        <v>771</v>
      </c>
      <c r="I23" s="17" t="s">
        <v>767</v>
      </c>
      <c r="J23" s="362" t="s">
        <v>5</v>
      </c>
      <c r="K23" s="42">
        <v>120</v>
      </c>
      <c r="L23" s="16" t="s">
        <v>760</v>
      </c>
      <c r="M23" s="17" t="s">
        <v>762</v>
      </c>
      <c r="N23" s="362" t="s">
        <v>5</v>
      </c>
      <c r="O23" s="42">
        <v>205</v>
      </c>
      <c r="P23" s="22" t="s">
        <v>8</v>
      </c>
    </row>
    <row r="24" spans="1:16" ht="12.75" customHeight="1">
      <c r="A24" s="13" t="s">
        <v>762</v>
      </c>
      <c r="B24" s="362" t="s">
        <v>5</v>
      </c>
      <c r="C24" s="42">
        <v>20</v>
      </c>
      <c r="D24" s="16" t="s">
        <v>6</v>
      </c>
      <c r="E24" s="17" t="s">
        <v>762</v>
      </c>
      <c r="F24" s="362" t="s">
        <v>5</v>
      </c>
      <c r="G24" s="42">
        <v>60</v>
      </c>
      <c r="H24" s="16" t="s">
        <v>6</v>
      </c>
      <c r="I24" s="17" t="s">
        <v>762</v>
      </c>
      <c r="J24" s="362" t="s">
        <v>5</v>
      </c>
      <c r="K24" s="42">
        <v>120</v>
      </c>
      <c r="L24" s="16" t="s">
        <v>22</v>
      </c>
      <c r="M24" s="17" t="s">
        <v>762</v>
      </c>
      <c r="N24" s="362" t="s">
        <v>5</v>
      </c>
      <c r="O24" s="42">
        <v>210</v>
      </c>
      <c r="P24" s="22" t="s">
        <v>43</v>
      </c>
    </row>
    <row r="25" spans="1:16" ht="12.75" customHeight="1">
      <c r="A25" s="13" t="s">
        <v>762</v>
      </c>
      <c r="B25" s="362" t="s">
        <v>5</v>
      </c>
      <c r="C25" s="42">
        <v>20</v>
      </c>
      <c r="D25" s="16" t="s">
        <v>8</v>
      </c>
      <c r="E25" s="17" t="s">
        <v>762</v>
      </c>
      <c r="F25" s="362" t="s">
        <v>5</v>
      </c>
      <c r="G25" s="42">
        <v>60</v>
      </c>
      <c r="H25" s="16" t="s">
        <v>8</v>
      </c>
      <c r="I25" s="17" t="s">
        <v>762</v>
      </c>
      <c r="J25" s="362" t="s">
        <v>5</v>
      </c>
      <c r="K25" s="42">
        <v>130</v>
      </c>
      <c r="L25" s="16" t="s">
        <v>8</v>
      </c>
      <c r="M25" s="17" t="s">
        <v>762</v>
      </c>
      <c r="N25" s="362" t="s">
        <v>5</v>
      </c>
      <c r="O25" s="42">
        <v>222</v>
      </c>
      <c r="P25" s="22" t="s">
        <v>43</v>
      </c>
    </row>
    <row r="26" spans="1:16" ht="12.75" customHeight="1">
      <c r="A26" s="13" t="s">
        <v>758</v>
      </c>
      <c r="B26" s="362" t="s">
        <v>5</v>
      </c>
      <c r="C26" s="42">
        <v>22</v>
      </c>
      <c r="D26" s="16" t="s">
        <v>6</v>
      </c>
      <c r="E26" s="17" t="s">
        <v>765</v>
      </c>
      <c r="F26" s="362" t="s">
        <v>5</v>
      </c>
      <c r="G26" s="42">
        <v>60</v>
      </c>
      <c r="H26" s="16" t="s">
        <v>8</v>
      </c>
      <c r="I26" s="17" t="s">
        <v>762</v>
      </c>
      <c r="J26" s="362" t="s">
        <v>5</v>
      </c>
      <c r="K26" s="42">
        <v>135</v>
      </c>
      <c r="L26" s="16" t="s">
        <v>8</v>
      </c>
      <c r="M26" s="17" t="s">
        <v>762</v>
      </c>
      <c r="N26" s="362" t="s">
        <v>5</v>
      </c>
      <c r="O26" s="42">
        <v>235</v>
      </c>
      <c r="P26" s="22" t="s">
        <v>43</v>
      </c>
    </row>
    <row r="27" spans="1:16" ht="12.75" customHeight="1">
      <c r="A27" s="13" t="s">
        <v>762</v>
      </c>
      <c r="B27" s="362" t="s">
        <v>5</v>
      </c>
      <c r="C27" s="42">
        <v>22</v>
      </c>
      <c r="D27" s="16" t="s">
        <v>8</v>
      </c>
      <c r="E27" s="17" t="s">
        <v>762</v>
      </c>
      <c r="F27" s="362" t="s">
        <v>5</v>
      </c>
      <c r="G27" s="42">
        <v>60</v>
      </c>
      <c r="H27" s="16" t="s">
        <v>8</v>
      </c>
      <c r="I27" s="17" t="s">
        <v>765</v>
      </c>
      <c r="J27" s="362" t="s">
        <v>5</v>
      </c>
      <c r="K27" s="42">
        <v>140</v>
      </c>
      <c r="L27" s="16" t="s">
        <v>6</v>
      </c>
      <c r="M27" s="17" t="s">
        <v>762</v>
      </c>
      <c r="N27" s="362" t="s">
        <v>5</v>
      </c>
      <c r="O27" s="42">
        <v>255</v>
      </c>
      <c r="P27" s="22" t="s">
        <v>42</v>
      </c>
    </row>
    <row r="28" spans="1:16" ht="12.75" customHeight="1">
      <c r="A28" s="13" t="s">
        <v>759</v>
      </c>
      <c r="B28" s="362" t="s">
        <v>5</v>
      </c>
      <c r="C28" s="42">
        <v>22</v>
      </c>
      <c r="D28" s="16" t="s">
        <v>11</v>
      </c>
      <c r="E28" s="17" t="s">
        <v>765</v>
      </c>
      <c r="F28" s="362" t="s">
        <v>5</v>
      </c>
      <c r="G28" s="42">
        <v>65</v>
      </c>
      <c r="H28" s="16" t="s">
        <v>6</v>
      </c>
      <c r="I28" s="17" t="s">
        <v>762</v>
      </c>
      <c r="J28" s="362" t="s">
        <v>5</v>
      </c>
      <c r="K28" s="42">
        <v>140</v>
      </c>
      <c r="L28" s="16" t="s">
        <v>6</v>
      </c>
      <c r="M28" s="17" t="s">
        <v>762</v>
      </c>
      <c r="N28" s="362" t="s">
        <v>5</v>
      </c>
      <c r="O28" s="42">
        <v>255</v>
      </c>
      <c r="P28" s="22" t="s">
        <v>772</v>
      </c>
    </row>
    <row r="29" spans="1:16" ht="12.75" customHeight="1">
      <c r="A29" s="13" t="s">
        <v>758</v>
      </c>
      <c r="B29" s="362" t="s">
        <v>5</v>
      </c>
      <c r="C29" s="42">
        <v>25</v>
      </c>
      <c r="D29" s="16" t="s">
        <v>42</v>
      </c>
      <c r="E29" s="17" t="s">
        <v>762</v>
      </c>
      <c r="F29" s="362" t="s">
        <v>5</v>
      </c>
      <c r="G29" s="42">
        <v>65</v>
      </c>
      <c r="H29" s="16" t="s">
        <v>8</v>
      </c>
      <c r="I29" s="17" t="s">
        <v>762</v>
      </c>
      <c r="J29" s="362" t="s">
        <v>5</v>
      </c>
      <c r="K29" s="42">
        <v>140</v>
      </c>
      <c r="L29" s="16" t="s">
        <v>8</v>
      </c>
      <c r="M29" s="17" t="s">
        <v>762</v>
      </c>
      <c r="N29" s="362" t="s">
        <v>5</v>
      </c>
      <c r="O29" s="42">
        <v>265</v>
      </c>
      <c r="P29" s="22" t="s">
        <v>28</v>
      </c>
    </row>
    <row r="30" spans="1:16" ht="12.75" customHeight="1">
      <c r="A30" s="13" t="s">
        <v>765</v>
      </c>
      <c r="B30" s="362" t="s">
        <v>5</v>
      </c>
      <c r="C30" s="42">
        <v>25</v>
      </c>
      <c r="D30" s="16" t="s">
        <v>6</v>
      </c>
      <c r="E30" s="17" t="s">
        <v>758</v>
      </c>
      <c r="F30" s="362" t="s">
        <v>5</v>
      </c>
      <c r="G30" s="42">
        <v>70</v>
      </c>
      <c r="H30" s="16" t="s">
        <v>6</v>
      </c>
      <c r="I30" s="17" t="s">
        <v>762</v>
      </c>
      <c r="J30" s="362" t="s">
        <v>5</v>
      </c>
      <c r="K30" s="42">
        <v>141</v>
      </c>
      <c r="L30" s="16" t="s">
        <v>8</v>
      </c>
      <c r="M30" s="17" t="s">
        <v>762</v>
      </c>
      <c r="N30" s="362" t="s">
        <v>5</v>
      </c>
      <c r="O30" s="42">
        <v>280</v>
      </c>
      <c r="P30" s="22" t="s">
        <v>772</v>
      </c>
    </row>
    <row r="31" spans="1:16" ht="12.75" customHeight="1">
      <c r="A31" s="13" t="s">
        <v>758</v>
      </c>
      <c r="B31" s="362" t="s">
        <v>5</v>
      </c>
      <c r="C31" s="42">
        <v>25</v>
      </c>
      <c r="D31" s="16" t="s">
        <v>22</v>
      </c>
      <c r="E31" s="17" t="s">
        <v>765</v>
      </c>
      <c r="F31" s="362" t="s">
        <v>5</v>
      </c>
      <c r="G31" s="42">
        <v>70</v>
      </c>
      <c r="H31" s="16" t="s">
        <v>8</v>
      </c>
      <c r="I31" s="17" t="s">
        <v>762</v>
      </c>
      <c r="J31" s="362" t="s">
        <v>5</v>
      </c>
      <c r="K31" s="42">
        <v>150</v>
      </c>
      <c r="L31" s="16" t="s">
        <v>8</v>
      </c>
      <c r="M31" s="17" t="s">
        <v>762</v>
      </c>
      <c r="N31" s="362" t="s">
        <v>5</v>
      </c>
      <c r="O31" s="42">
        <v>305</v>
      </c>
      <c r="P31" s="22" t="s">
        <v>43</v>
      </c>
    </row>
    <row r="32" spans="1:16" ht="12.75" customHeight="1">
      <c r="A32" s="13" t="s">
        <v>762</v>
      </c>
      <c r="B32" s="362" t="s">
        <v>5</v>
      </c>
      <c r="C32" s="42">
        <v>28</v>
      </c>
      <c r="D32" s="16" t="s">
        <v>8</v>
      </c>
      <c r="E32" s="17" t="s">
        <v>762</v>
      </c>
      <c r="F32" s="362" t="s">
        <v>5</v>
      </c>
      <c r="G32" s="42">
        <v>70</v>
      </c>
      <c r="H32" s="16" t="s">
        <v>8</v>
      </c>
      <c r="I32" s="17" t="s">
        <v>762</v>
      </c>
      <c r="J32" s="362" t="s">
        <v>5</v>
      </c>
      <c r="K32" s="42">
        <v>151</v>
      </c>
      <c r="L32" s="16" t="s">
        <v>8</v>
      </c>
      <c r="M32" s="17" t="s">
        <v>762</v>
      </c>
      <c r="N32" s="362" t="s">
        <v>5</v>
      </c>
      <c r="O32" s="42">
        <v>325</v>
      </c>
      <c r="P32" s="22" t="s">
        <v>773</v>
      </c>
    </row>
    <row r="33" spans="1:17" ht="12.75" customHeight="1">
      <c r="A33" s="13" t="s">
        <v>762</v>
      </c>
      <c r="B33" s="362" t="s">
        <v>5</v>
      </c>
      <c r="C33" s="42">
        <v>28</v>
      </c>
      <c r="D33" s="16" t="s">
        <v>729</v>
      </c>
      <c r="E33" s="17" t="s">
        <v>762</v>
      </c>
      <c r="F33" s="362" t="s">
        <v>5</v>
      </c>
      <c r="G33" s="42">
        <v>70</v>
      </c>
      <c r="H33" s="16" t="s">
        <v>774</v>
      </c>
      <c r="I33" s="17" t="s">
        <v>762</v>
      </c>
      <c r="J33" s="362" t="s">
        <v>5</v>
      </c>
      <c r="K33" s="42">
        <v>160</v>
      </c>
      <c r="L33" s="16" t="s">
        <v>8</v>
      </c>
      <c r="M33" s="17" t="s">
        <v>762</v>
      </c>
      <c r="N33" s="362" t="s">
        <v>5</v>
      </c>
      <c r="O33" s="42">
        <v>325</v>
      </c>
      <c r="P33" s="22" t="s">
        <v>43</v>
      </c>
    </row>
    <row r="34" spans="1:17" ht="12.75" customHeight="1">
      <c r="A34" s="13" t="s">
        <v>762</v>
      </c>
      <c r="B34" s="362" t="s">
        <v>5</v>
      </c>
      <c r="C34" s="42">
        <v>28</v>
      </c>
      <c r="D34" s="16" t="s">
        <v>8</v>
      </c>
      <c r="E34" s="17" t="s">
        <v>762</v>
      </c>
      <c r="F34" s="362" t="s">
        <v>5</v>
      </c>
      <c r="G34" s="531">
        <v>71</v>
      </c>
      <c r="H34" s="16" t="s">
        <v>8</v>
      </c>
      <c r="I34" s="17" t="s">
        <v>762</v>
      </c>
      <c r="J34" s="362" t="s">
        <v>5</v>
      </c>
      <c r="K34" s="531">
        <v>165</v>
      </c>
      <c r="L34" s="16" t="s">
        <v>6</v>
      </c>
      <c r="M34" s="17" t="s">
        <v>762</v>
      </c>
      <c r="N34" s="362" t="s">
        <v>5</v>
      </c>
      <c r="O34" s="42">
        <v>335</v>
      </c>
      <c r="P34" s="22" t="s">
        <v>773</v>
      </c>
      <c r="Q34" s="532" t="s">
        <v>775</v>
      </c>
    </row>
    <row r="35" spans="1:17" ht="12.75" customHeight="1">
      <c r="A35" s="13" t="s">
        <v>765</v>
      </c>
      <c r="B35" s="362" t="s">
        <v>5</v>
      </c>
      <c r="C35" s="42">
        <v>30</v>
      </c>
      <c r="D35" s="16" t="s">
        <v>6</v>
      </c>
      <c r="E35" s="17" t="s">
        <v>759</v>
      </c>
      <c r="F35" s="362" t="s">
        <v>5</v>
      </c>
      <c r="G35" s="42">
        <v>75</v>
      </c>
      <c r="H35" s="16" t="s">
        <v>6</v>
      </c>
      <c r="I35" s="17" t="s">
        <v>762</v>
      </c>
      <c r="J35" s="362" t="s">
        <v>5</v>
      </c>
      <c r="K35" s="531">
        <v>165</v>
      </c>
      <c r="L35" s="16" t="s">
        <v>8</v>
      </c>
      <c r="M35" s="17" t="s">
        <v>762</v>
      </c>
      <c r="N35" s="362" t="s">
        <v>5</v>
      </c>
      <c r="O35" s="42">
        <v>355</v>
      </c>
      <c r="P35" s="22" t="s">
        <v>43</v>
      </c>
    </row>
    <row r="36" spans="1:17" ht="15.75" customHeight="1">
      <c r="A36" s="25" t="s">
        <v>762</v>
      </c>
      <c r="B36" s="408" t="s">
        <v>5</v>
      </c>
      <c r="C36" s="47">
        <v>30</v>
      </c>
      <c r="D36" s="28" t="s">
        <v>8</v>
      </c>
      <c r="E36" s="29" t="s">
        <v>759</v>
      </c>
      <c r="F36" s="408" t="s">
        <v>5</v>
      </c>
      <c r="G36" s="47">
        <v>80</v>
      </c>
      <c r="H36" s="28" t="s">
        <v>776</v>
      </c>
      <c r="I36" s="29" t="s">
        <v>762</v>
      </c>
      <c r="J36" s="408" t="s">
        <v>5</v>
      </c>
      <c r="K36" s="47">
        <v>170</v>
      </c>
      <c r="L36" s="28" t="s">
        <v>6</v>
      </c>
      <c r="M36" s="29"/>
      <c r="N36" s="408"/>
      <c r="O36" s="47"/>
      <c r="P36" s="33"/>
    </row>
    <row r="37" spans="1:17" ht="25.5" customHeight="1">
      <c r="A37" s="1276" t="s">
        <v>777</v>
      </c>
      <c r="B37" s="1276"/>
      <c r="C37" s="1276"/>
      <c r="D37" s="1276"/>
      <c r="E37" s="1276"/>
      <c r="F37" s="1276"/>
      <c r="G37" s="1276"/>
      <c r="H37" s="1276"/>
      <c r="I37" s="1276"/>
      <c r="J37" s="1276"/>
      <c r="K37" s="1276"/>
      <c r="L37" s="1276"/>
      <c r="M37" s="1276"/>
      <c r="N37" s="1276"/>
      <c r="O37" s="1276"/>
      <c r="P37" s="1276"/>
    </row>
    <row r="38" spans="1:17" ht="15.75" customHeight="1">
      <c r="A38" s="533" t="s">
        <v>778</v>
      </c>
      <c r="B38" s="534" t="s">
        <v>5</v>
      </c>
      <c r="C38" s="535">
        <v>8</v>
      </c>
      <c r="D38" s="536" t="s">
        <v>6</v>
      </c>
      <c r="E38" s="537" t="s">
        <v>778</v>
      </c>
      <c r="F38" s="534" t="s">
        <v>5</v>
      </c>
      <c r="G38" s="535">
        <v>8</v>
      </c>
      <c r="H38" s="536" t="s">
        <v>8</v>
      </c>
      <c r="I38" s="537" t="s">
        <v>778</v>
      </c>
      <c r="J38" s="534" t="s">
        <v>5</v>
      </c>
      <c r="K38" s="535">
        <v>10</v>
      </c>
      <c r="L38" s="536" t="s">
        <v>6</v>
      </c>
      <c r="M38" s="537" t="s">
        <v>778</v>
      </c>
      <c r="N38" s="534" t="s">
        <v>5</v>
      </c>
      <c r="O38" s="538">
        <v>10</v>
      </c>
      <c r="P38" s="539" t="s">
        <v>8</v>
      </c>
    </row>
    <row r="39" spans="1:17" ht="15" customHeight="1">
      <c r="A39" s="432" t="s">
        <v>779</v>
      </c>
      <c r="B39" s="405" t="s">
        <v>5</v>
      </c>
      <c r="C39" s="540">
        <v>12</v>
      </c>
      <c r="D39" s="512" t="s">
        <v>6</v>
      </c>
      <c r="E39" s="445" t="s">
        <v>779</v>
      </c>
      <c r="F39" s="362" t="s">
        <v>5</v>
      </c>
      <c r="G39" s="541">
        <v>20</v>
      </c>
      <c r="H39" s="469" t="s">
        <v>6</v>
      </c>
      <c r="I39" s="445" t="s">
        <v>779</v>
      </c>
      <c r="J39" s="362" t="s">
        <v>5</v>
      </c>
      <c r="K39" s="541">
        <v>40</v>
      </c>
      <c r="L39" s="469" t="s">
        <v>8</v>
      </c>
      <c r="M39" s="445" t="s">
        <v>779</v>
      </c>
      <c r="N39" s="362" t="s">
        <v>5</v>
      </c>
      <c r="O39" s="541">
        <v>80</v>
      </c>
      <c r="P39" s="542" t="s">
        <v>8</v>
      </c>
    </row>
    <row r="40" spans="1:17" ht="12.75" customHeight="1">
      <c r="A40" s="442" t="s">
        <v>779</v>
      </c>
      <c r="B40" s="362" t="s">
        <v>5</v>
      </c>
      <c r="C40" s="541">
        <v>14</v>
      </c>
      <c r="D40" s="469" t="s">
        <v>6</v>
      </c>
      <c r="E40" s="445" t="s">
        <v>779</v>
      </c>
      <c r="F40" s="362" t="s">
        <v>5</v>
      </c>
      <c r="G40" s="541">
        <v>20</v>
      </c>
      <c r="H40" s="469" t="s">
        <v>8</v>
      </c>
      <c r="I40" s="445" t="s">
        <v>779</v>
      </c>
      <c r="J40" s="362" t="s">
        <v>5</v>
      </c>
      <c r="K40" s="541">
        <v>45</v>
      </c>
      <c r="L40" s="469" t="s">
        <v>6</v>
      </c>
      <c r="M40" s="445" t="s">
        <v>779</v>
      </c>
      <c r="N40" s="362" t="s">
        <v>5</v>
      </c>
      <c r="O40" s="541">
        <v>90</v>
      </c>
      <c r="P40" s="542" t="s">
        <v>8</v>
      </c>
    </row>
    <row r="41" spans="1:17" ht="12.75" customHeight="1">
      <c r="A41" s="442" t="s">
        <v>779</v>
      </c>
      <c r="B41" s="362" t="s">
        <v>5</v>
      </c>
      <c r="C41" s="541">
        <v>14</v>
      </c>
      <c r="D41" s="469" t="s">
        <v>8</v>
      </c>
      <c r="E41" s="445" t="s">
        <v>779</v>
      </c>
      <c r="F41" s="362" t="s">
        <v>5</v>
      </c>
      <c r="G41" s="541">
        <v>22</v>
      </c>
      <c r="H41" s="469" t="s">
        <v>8</v>
      </c>
      <c r="I41" s="445" t="s">
        <v>779</v>
      </c>
      <c r="J41" s="362" t="s">
        <v>5</v>
      </c>
      <c r="K41" s="541">
        <v>45</v>
      </c>
      <c r="L41" s="469" t="s">
        <v>8</v>
      </c>
      <c r="M41" s="445" t="s">
        <v>779</v>
      </c>
      <c r="N41" s="362" t="s">
        <v>5</v>
      </c>
      <c r="O41" s="541">
        <v>100</v>
      </c>
      <c r="P41" s="542" t="s">
        <v>8</v>
      </c>
    </row>
    <row r="42" spans="1:17" ht="12.75" customHeight="1">
      <c r="A42" s="442" t="s">
        <v>780</v>
      </c>
      <c r="B42" s="362" t="s">
        <v>5</v>
      </c>
      <c r="C42" s="541">
        <v>15</v>
      </c>
      <c r="D42" s="469" t="s">
        <v>22</v>
      </c>
      <c r="E42" s="445" t="s">
        <v>779</v>
      </c>
      <c r="F42" s="362" t="s">
        <v>5</v>
      </c>
      <c r="G42" s="541">
        <v>25</v>
      </c>
      <c r="H42" s="469" t="s">
        <v>6</v>
      </c>
      <c r="I42" s="445" t="s">
        <v>779</v>
      </c>
      <c r="J42" s="362" t="s">
        <v>5</v>
      </c>
      <c r="K42" s="541">
        <v>50</v>
      </c>
      <c r="L42" s="543" t="s">
        <v>6</v>
      </c>
      <c r="M42" s="445" t="s">
        <v>779</v>
      </c>
      <c r="N42" s="14" t="s">
        <v>5</v>
      </c>
      <c r="O42" s="544">
        <v>101</v>
      </c>
      <c r="P42" s="545" t="s">
        <v>8</v>
      </c>
    </row>
    <row r="43" spans="1:17" ht="12.75" customHeight="1">
      <c r="A43" s="442" t="s">
        <v>781</v>
      </c>
      <c r="B43" s="362" t="s">
        <v>5</v>
      </c>
      <c r="C43" s="541">
        <v>15</v>
      </c>
      <c r="D43" s="469" t="s">
        <v>8</v>
      </c>
      <c r="E43" s="445" t="s">
        <v>779</v>
      </c>
      <c r="F43" s="362" t="s">
        <v>5</v>
      </c>
      <c r="G43" s="541">
        <v>25</v>
      </c>
      <c r="H43" s="469" t="s">
        <v>8</v>
      </c>
      <c r="I43" s="445" t="s">
        <v>779</v>
      </c>
      <c r="J43" s="362" t="s">
        <v>5</v>
      </c>
      <c r="K43" s="541">
        <v>50</v>
      </c>
      <c r="L43" s="543" t="s">
        <v>8</v>
      </c>
      <c r="M43" s="445" t="s">
        <v>779</v>
      </c>
      <c r="N43" s="362" t="s">
        <v>5</v>
      </c>
      <c r="O43" s="541">
        <v>108</v>
      </c>
      <c r="P43" s="542" t="s">
        <v>8</v>
      </c>
    </row>
    <row r="44" spans="1:17" ht="12.75" customHeight="1">
      <c r="A44" s="442" t="s">
        <v>779</v>
      </c>
      <c r="B44" s="362" t="s">
        <v>5</v>
      </c>
      <c r="C44" s="541">
        <v>16</v>
      </c>
      <c r="D44" s="44" t="s">
        <v>6</v>
      </c>
      <c r="E44" s="445" t="s">
        <v>779</v>
      </c>
      <c r="F44" s="362" t="s">
        <v>5</v>
      </c>
      <c r="G44" s="541">
        <v>30</v>
      </c>
      <c r="H44" s="469" t="s">
        <v>6</v>
      </c>
      <c r="I44" s="445" t="s">
        <v>779</v>
      </c>
      <c r="J44" s="362" t="s">
        <v>5</v>
      </c>
      <c r="K44" s="541">
        <v>55</v>
      </c>
      <c r="L44" s="543" t="s">
        <v>6</v>
      </c>
      <c r="M44" s="445" t="s">
        <v>779</v>
      </c>
      <c r="N44" s="362" t="s">
        <v>5</v>
      </c>
      <c r="O44" s="541">
        <v>110</v>
      </c>
      <c r="P44" s="542" t="s">
        <v>8</v>
      </c>
    </row>
    <row r="45" spans="1:17" ht="12.75" customHeight="1">
      <c r="A45" s="442" t="s">
        <v>779</v>
      </c>
      <c r="B45" s="362" t="s">
        <v>5</v>
      </c>
      <c r="C45" s="541">
        <v>16</v>
      </c>
      <c r="D45" s="44" t="s">
        <v>8</v>
      </c>
      <c r="E45" s="445" t="s">
        <v>779</v>
      </c>
      <c r="F45" s="362" t="s">
        <v>5</v>
      </c>
      <c r="G45" s="541">
        <v>30</v>
      </c>
      <c r="H45" s="469" t="s">
        <v>8</v>
      </c>
      <c r="I45" s="445" t="s">
        <v>779</v>
      </c>
      <c r="J45" s="362" t="s">
        <v>5</v>
      </c>
      <c r="K45" s="541">
        <v>85.5</v>
      </c>
      <c r="L45" s="543" t="s">
        <v>6</v>
      </c>
      <c r="M45" s="445" t="s">
        <v>779</v>
      </c>
      <c r="N45" s="362" t="s">
        <v>5</v>
      </c>
      <c r="O45" s="541">
        <v>120</v>
      </c>
      <c r="P45" s="542" t="s">
        <v>8</v>
      </c>
    </row>
    <row r="46" spans="1:17" ht="12.75" customHeight="1">
      <c r="A46" s="442" t="s">
        <v>779</v>
      </c>
      <c r="B46" s="362" t="s">
        <v>5</v>
      </c>
      <c r="C46" s="541">
        <v>18</v>
      </c>
      <c r="D46" s="469" t="s">
        <v>6</v>
      </c>
      <c r="E46" s="445" t="s">
        <v>779</v>
      </c>
      <c r="F46" s="362" t="s">
        <v>5</v>
      </c>
      <c r="G46" s="541">
        <v>35</v>
      </c>
      <c r="H46" s="469" t="s">
        <v>117</v>
      </c>
      <c r="I46" s="445" t="s">
        <v>779</v>
      </c>
      <c r="J46" s="362" t="s">
        <v>5</v>
      </c>
      <c r="K46" s="541">
        <v>85.5</v>
      </c>
      <c r="L46" s="543" t="s">
        <v>8</v>
      </c>
      <c r="M46" s="445" t="s">
        <v>779</v>
      </c>
      <c r="N46" s="14" t="s">
        <v>5</v>
      </c>
      <c r="O46" s="544">
        <v>130</v>
      </c>
      <c r="P46" s="545" t="s">
        <v>127</v>
      </c>
    </row>
    <row r="47" spans="1:17" ht="15.75" customHeight="1">
      <c r="A47" s="442" t="s">
        <v>779</v>
      </c>
      <c r="B47" s="408" t="s">
        <v>5</v>
      </c>
      <c r="C47" s="541">
        <v>18</v>
      </c>
      <c r="D47" s="469" t="s">
        <v>8</v>
      </c>
      <c r="E47" s="445" t="s">
        <v>779</v>
      </c>
      <c r="F47" s="362" t="s">
        <v>5</v>
      </c>
      <c r="G47" s="541">
        <v>40</v>
      </c>
      <c r="H47" s="543" t="s">
        <v>6</v>
      </c>
      <c r="I47" s="445" t="s">
        <v>779</v>
      </c>
      <c r="J47" s="362" t="s">
        <v>5</v>
      </c>
      <c r="K47" s="541">
        <v>70</v>
      </c>
      <c r="L47" s="543" t="s">
        <v>6</v>
      </c>
      <c r="M47" s="445" t="s">
        <v>779</v>
      </c>
      <c r="N47" s="362" t="s">
        <v>5</v>
      </c>
      <c r="O47" s="541">
        <v>150</v>
      </c>
      <c r="P47" s="542" t="s">
        <v>8</v>
      </c>
    </row>
    <row r="48" spans="1:17" ht="15.75" customHeight="1">
      <c r="A48" s="432" t="s">
        <v>778</v>
      </c>
      <c r="B48" s="546" t="s">
        <v>5</v>
      </c>
      <c r="C48" s="540">
        <v>12</v>
      </c>
      <c r="D48" s="512" t="s">
        <v>17</v>
      </c>
      <c r="E48" s="547" t="s">
        <v>778</v>
      </c>
      <c r="F48" s="405" t="s">
        <v>5</v>
      </c>
      <c r="G48" s="540">
        <v>20</v>
      </c>
      <c r="H48" s="512" t="s">
        <v>28</v>
      </c>
      <c r="I48" s="547" t="s">
        <v>782</v>
      </c>
      <c r="J48" s="405" t="s">
        <v>5</v>
      </c>
      <c r="K48" s="540">
        <v>60</v>
      </c>
      <c r="L48" s="512" t="s">
        <v>8</v>
      </c>
      <c r="M48" s="547" t="s">
        <v>778</v>
      </c>
      <c r="N48" s="405" t="s">
        <v>5</v>
      </c>
      <c r="O48" s="540">
        <v>90</v>
      </c>
      <c r="P48" s="548" t="s">
        <v>114</v>
      </c>
    </row>
    <row r="49" spans="1:16" ht="12.75" customHeight="1">
      <c r="A49" s="442" t="s">
        <v>778</v>
      </c>
      <c r="B49" s="362" t="s">
        <v>5</v>
      </c>
      <c r="C49" s="541">
        <v>14</v>
      </c>
      <c r="D49" s="469" t="s">
        <v>17</v>
      </c>
      <c r="E49" s="445" t="s">
        <v>778</v>
      </c>
      <c r="F49" s="362" t="s">
        <v>5</v>
      </c>
      <c r="G49" s="541">
        <v>20</v>
      </c>
      <c r="H49" s="469" t="s">
        <v>8</v>
      </c>
      <c r="I49" s="445" t="s">
        <v>783</v>
      </c>
      <c r="J49" s="362" t="s">
        <v>5</v>
      </c>
      <c r="K49" s="541">
        <v>65</v>
      </c>
      <c r="L49" s="469" t="s">
        <v>28</v>
      </c>
      <c r="M49" s="445" t="s">
        <v>778</v>
      </c>
      <c r="N49" s="362" t="s">
        <v>5</v>
      </c>
      <c r="O49" s="541">
        <v>100</v>
      </c>
      <c r="P49" s="470" t="s">
        <v>8</v>
      </c>
    </row>
    <row r="50" spans="1:16" ht="12.75" customHeight="1">
      <c r="A50" s="442" t="s">
        <v>778</v>
      </c>
      <c r="B50" s="362" t="s">
        <v>5</v>
      </c>
      <c r="C50" s="541">
        <v>15</v>
      </c>
      <c r="D50" s="469" t="s">
        <v>16</v>
      </c>
      <c r="E50" s="445" t="s">
        <v>778</v>
      </c>
      <c r="F50" s="362" t="s">
        <v>5</v>
      </c>
      <c r="G50" s="541">
        <v>22</v>
      </c>
      <c r="H50" s="469" t="s">
        <v>28</v>
      </c>
      <c r="I50" s="445" t="s">
        <v>783</v>
      </c>
      <c r="J50" s="362" t="s">
        <v>5</v>
      </c>
      <c r="K50" s="541">
        <v>65</v>
      </c>
      <c r="L50" s="549" t="s">
        <v>8</v>
      </c>
      <c r="M50" s="445" t="s">
        <v>783</v>
      </c>
      <c r="N50" s="362" t="s">
        <v>5</v>
      </c>
      <c r="O50" s="541">
        <v>101</v>
      </c>
      <c r="P50" s="316" t="s">
        <v>784</v>
      </c>
    </row>
    <row r="51" spans="1:16" ht="12.75" customHeight="1">
      <c r="A51" s="442" t="s">
        <v>778</v>
      </c>
      <c r="B51" s="362" t="s">
        <v>5</v>
      </c>
      <c r="C51" s="541">
        <v>16</v>
      </c>
      <c r="D51" s="469" t="s">
        <v>17</v>
      </c>
      <c r="E51" s="445" t="s">
        <v>778</v>
      </c>
      <c r="F51" s="362" t="s">
        <v>5</v>
      </c>
      <c r="G51" s="541">
        <v>25</v>
      </c>
      <c r="H51" s="469" t="s">
        <v>17</v>
      </c>
      <c r="I51" s="445" t="s">
        <v>778</v>
      </c>
      <c r="J51" s="362" t="s">
        <v>5</v>
      </c>
      <c r="K51" s="541">
        <v>70</v>
      </c>
      <c r="L51" s="543" t="s">
        <v>17</v>
      </c>
      <c r="M51" s="445" t="s">
        <v>783</v>
      </c>
      <c r="N51" s="362" t="s">
        <v>5</v>
      </c>
      <c r="O51" s="541">
        <v>120</v>
      </c>
      <c r="P51" s="542" t="s">
        <v>114</v>
      </c>
    </row>
    <row r="52" spans="1:16" ht="12.75" customHeight="1">
      <c r="A52" s="442" t="s">
        <v>783</v>
      </c>
      <c r="B52" s="362" t="s">
        <v>5</v>
      </c>
      <c r="C52" s="541">
        <v>16</v>
      </c>
      <c r="D52" s="469" t="s">
        <v>8</v>
      </c>
      <c r="E52" s="445" t="s">
        <v>778</v>
      </c>
      <c r="F52" s="362" t="s">
        <v>5</v>
      </c>
      <c r="G52" s="541">
        <v>25</v>
      </c>
      <c r="H52" s="469" t="s">
        <v>6</v>
      </c>
      <c r="I52" s="445" t="s">
        <v>783</v>
      </c>
      <c r="J52" s="362" t="s">
        <v>5</v>
      </c>
      <c r="K52" s="541">
        <v>70</v>
      </c>
      <c r="L52" s="543" t="s">
        <v>28</v>
      </c>
      <c r="M52" s="445" t="s">
        <v>782</v>
      </c>
      <c r="N52" s="362" t="s">
        <v>5</v>
      </c>
      <c r="O52" s="541">
        <v>130</v>
      </c>
      <c r="P52" s="542" t="s">
        <v>6</v>
      </c>
    </row>
    <row r="53" spans="1:16" ht="12.75" customHeight="1">
      <c r="A53" s="442" t="s">
        <v>778</v>
      </c>
      <c r="B53" s="362" t="s">
        <v>5</v>
      </c>
      <c r="C53" s="541">
        <v>17</v>
      </c>
      <c r="D53" s="469" t="s">
        <v>17</v>
      </c>
      <c r="E53" s="445" t="s">
        <v>778</v>
      </c>
      <c r="F53" s="362" t="s">
        <v>5</v>
      </c>
      <c r="G53" s="541">
        <v>25</v>
      </c>
      <c r="H53" s="469" t="s">
        <v>28</v>
      </c>
      <c r="I53" s="445" t="s">
        <v>778</v>
      </c>
      <c r="J53" s="362" t="s">
        <v>5</v>
      </c>
      <c r="K53" s="541">
        <v>80</v>
      </c>
      <c r="L53" s="543" t="s">
        <v>785</v>
      </c>
      <c r="M53" s="445" t="s">
        <v>778</v>
      </c>
      <c r="N53" s="362" t="s">
        <v>5</v>
      </c>
      <c r="O53" s="541">
        <v>151</v>
      </c>
      <c r="P53" s="542" t="s">
        <v>786</v>
      </c>
    </row>
    <row r="54" spans="1:16" ht="12.75" customHeight="1">
      <c r="A54" s="442" t="s">
        <v>783</v>
      </c>
      <c r="B54" s="362" t="s">
        <v>5</v>
      </c>
      <c r="C54" s="541">
        <v>18</v>
      </c>
      <c r="D54" s="469" t="s">
        <v>6</v>
      </c>
      <c r="E54" s="445" t="s">
        <v>778</v>
      </c>
      <c r="F54" s="362" t="s">
        <v>5</v>
      </c>
      <c r="G54" s="541">
        <v>35</v>
      </c>
      <c r="H54" s="469" t="s">
        <v>8</v>
      </c>
      <c r="I54" s="445" t="s">
        <v>778</v>
      </c>
      <c r="J54" s="362" t="s">
        <v>5</v>
      </c>
      <c r="K54" s="541">
        <v>80</v>
      </c>
      <c r="L54" s="543" t="s">
        <v>114</v>
      </c>
      <c r="M54" s="445" t="s">
        <v>783</v>
      </c>
      <c r="N54" s="362" t="s">
        <v>5</v>
      </c>
      <c r="O54" s="541">
        <v>180</v>
      </c>
      <c r="P54" s="542" t="s">
        <v>26</v>
      </c>
    </row>
    <row r="55" spans="1:16" ht="12.75" customHeight="1">
      <c r="A55" s="442" t="s">
        <v>778</v>
      </c>
      <c r="B55" s="362" t="s">
        <v>5</v>
      </c>
      <c r="C55" s="541">
        <v>18</v>
      </c>
      <c r="D55" s="469" t="s">
        <v>787</v>
      </c>
      <c r="E55" s="445" t="s">
        <v>783</v>
      </c>
      <c r="F55" s="362" t="s">
        <v>5</v>
      </c>
      <c r="G55" s="541">
        <v>50</v>
      </c>
      <c r="H55" s="469" t="s">
        <v>115</v>
      </c>
      <c r="I55" s="445" t="s">
        <v>783</v>
      </c>
      <c r="J55" s="362" t="s">
        <v>5</v>
      </c>
      <c r="K55" s="473">
        <v>80</v>
      </c>
      <c r="L55" s="543" t="s">
        <v>28</v>
      </c>
      <c r="M55" s="445" t="s">
        <v>783</v>
      </c>
      <c r="N55" s="362" t="s">
        <v>5</v>
      </c>
      <c r="O55" s="473">
        <v>200</v>
      </c>
      <c r="P55" s="542" t="s">
        <v>6</v>
      </c>
    </row>
    <row r="56" spans="1:16" ht="15.75" customHeight="1">
      <c r="A56" s="550" t="s">
        <v>778</v>
      </c>
      <c r="B56" s="408" t="s">
        <v>5</v>
      </c>
      <c r="C56" s="551">
        <v>19.5</v>
      </c>
      <c r="D56" s="475" t="s">
        <v>17</v>
      </c>
      <c r="E56" s="552" t="s">
        <v>778</v>
      </c>
      <c r="F56" s="408" t="s">
        <v>5</v>
      </c>
      <c r="G56" s="551">
        <v>60</v>
      </c>
      <c r="H56" s="553" t="s">
        <v>17</v>
      </c>
      <c r="I56" s="552" t="s">
        <v>778</v>
      </c>
      <c r="J56" s="362" t="s">
        <v>5</v>
      </c>
      <c r="K56" s="554">
        <v>81</v>
      </c>
      <c r="L56" s="555" t="s">
        <v>8</v>
      </c>
      <c r="M56" s="552"/>
      <c r="N56" s="408"/>
      <c r="O56" s="551"/>
      <c r="P56" s="415"/>
    </row>
    <row r="57" spans="1:16" ht="15.75" customHeight="1">
      <c r="A57" s="432" t="s">
        <v>788</v>
      </c>
      <c r="B57" s="405" t="s">
        <v>5</v>
      </c>
      <c r="C57" s="4">
        <v>20</v>
      </c>
      <c r="D57" s="512" t="s">
        <v>117</v>
      </c>
      <c r="E57" s="547" t="s">
        <v>788</v>
      </c>
      <c r="F57" s="405" t="s">
        <v>5</v>
      </c>
      <c r="G57" s="4">
        <v>45</v>
      </c>
      <c r="H57" s="512" t="s">
        <v>117</v>
      </c>
      <c r="I57" s="547" t="s">
        <v>788</v>
      </c>
      <c r="J57" s="405" t="s">
        <v>5</v>
      </c>
      <c r="K57" s="4">
        <v>76.2</v>
      </c>
      <c r="L57" s="556" t="s">
        <v>789</v>
      </c>
      <c r="M57" s="547" t="s">
        <v>788</v>
      </c>
      <c r="N57" s="405" t="s">
        <v>5</v>
      </c>
      <c r="O57" s="540">
        <v>114</v>
      </c>
      <c r="P57" s="557" t="s">
        <v>790</v>
      </c>
    </row>
    <row r="58" spans="1:16" ht="12.75" customHeight="1">
      <c r="A58" s="442" t="s">
        <v>788</v>
      </c>
      <c r="B58" s="362" t="s">
        <v>5</v>
      </c>
      <c r="C58" s="15">
        <v>25.4</v>
      </c>
      <c r="D58" s="469" t="s">
        <v>789</v>
      </c>
      <c r="E58" s="445" t="s">
        <v>788</v>
      </c>
      <c r="F58" s="362" t="s">
        <v>5</v>
      </c>
      <c r="G58" s="15">
        <v>45</v>
      </c>
      <c r="H58" s="469" t="s">
        <v>789</v>
      </c>
      <c r="I58" s="445" t="s">
        <v>788</v>
      </c>
      <c r="J58" s="362" t="s">
        <v>5</v>
      </c>
      <c r="K58" s="15">
        <v>81</v>
      </c>
      <c r="L58" s="543" t="s">
        <v>789</v>
      </c>
      <c r="M58" s="445" t="s">
        <v>788</v>
      </c>
      <c r="N58" s="362" t="s">
        <v>5</v>
      </c>
      <c r="O58" s="541">
        <v>115</v>
      </c>
      <c r="P58" s="542" t="s">
        <v>789</v>
      </c>
    </row>
    <row r="59" spans="1:16" ht="12.75" customHeight="1">
      <c r="A59" s="442" t="s">
        <v>788</v>
      </c>
      <c r="B59" s="14" t="s">
        <v>5</v>
      </c>
      <c r="C59" s="15">
        <v>30</v>
      </c>
      <c r="D59" s="469" t="s">
        <v>117</v>
      </c>
      <c r="E59" s="445" t="s">
        <v>788</v>
      </c>
      <c r="F59" s="362" t="s">
        <v>5</v>
      </c>
      <c r="G59" s="15">
        <v>50.8</v>
      </c>
      <c r="H59" s="469" t="s">
        <v>789</v>
      </c>
      <c r="I59" s="445" t="s">
        <v>788</v>
      </c>
      <c r="J59" s="362" t="s">
        <v>5</v>
      </c>
      <c r="K59" s="15">
        <v>91</v>
      </c>
      <c r="L59" s="543" t="s">
        <v>789</v>
      </c>
      <c r="M59" s="445" t="s">
        <v>788</v>
      </c>
      <c r="N59" s="362" t="s">
        <v>5</v>
      </c>
      <c r="O59" s="541">
        <v>127</v>
      </c>
      <c r="P59" s="542" t="s">
        <v>789</v>
      </c>
    </row>
    <row r="60" spans="1:16" ht="12.75" customHeight="1">
      <c r="A60" s="442" t="s">
        <v>788</v>
      </c>
      <c r="B60" s="362" t="s">
        <v>5</v>
      </c>
      <c r="C60" s="15">
        <v>35</v>
      </c>
      <c r="D60" s="469" t="s">
        <v>789</v>
      </c>
      <c r="E60" s="445" t="s">
        <v>788</v>
      </c>
      <c r="F60" s="362" t="s">
        <v>5</v>
      </c>
      <c r="G60" s="15">
        <v>57.15</v>
      </c>
      <c r="H60" s="469" t="s">
        <v>791</v>
      </c>
      <c r="I60" s="445" t="s">
        <v>788</v>
      </c>
      <c r="J60" s="362" t="s">
        <v>5</v>
      </c>
      <c r="K60" s="15">
        <v>101</v>
      </c>
      <c r="L60" s="558" t="s">
        <v>789</v>
      </c>
      <c r="M60" s="445" t="s">
        <v>788</v>
      </c>
      <c r="N60" s="362" t="s">
        <v>5</v>
      </c>
      <c r="O60" s="541">
        <v>152</v>
      </c>
      <c r="P60" s="545" t="s">
        <v>789</v>
      </c>
    </row>
    <row r="61" spans="1:16" ht="12.75" customHeight="1">
      <c r="A61" s="442" t="s">
        <v>788</v>
      </c>
      <c r="B61" s="362" t="s">
        <v>5</v>
      </c>
      <c r="C61" s="15">
        <v>38</v>
      </c>
      <c r="D61" s="469" t="s">
        <v>789</v>
      </c>
      <c r="E61" s="445" t="s">
        <v>788</v>
      </c>
      <c r="F61" s="362" t="s">
        <v>5</v>
      </c>
      <c r="G61" s="15">
        <v>61</v>
      </c>
      <c r="H61" s="469" t="s">
        <v>789</v>
      </c>
      <c r="I61" s="445" t="s">
        <v>788</v>
      </c>
      <c r="J61" s="362" t="s">
        <v>5</v>
      </c>
      <c r="K61" s="15">
        <v>101.6</v>
      </c>
      <c r="L61" s="543" t="s">
        <v>790</v>
      </c>
      <c r="M61" s="445" t="s">
        <v>788</v>
      </c>
      <c r="N61" s="362" t="s">
        <v>5</v>
      </c>
      <c r="O61" s="541">
        <v>180</v>
      </c>
      <c r="P61" s="542" t="s">
        <v>789</v>
      </c>
    </row>
    <row r="62" spans="1:16" ht="15.75" customHeight="1">
      <c r="A62" s="550" t="s">
        <v>788</v>
      </c>
      <c r="B62" s="408" t="s">
        <v>5</v>
      </c>
      <c r="C62" s="559">
        <v>40</v>
      </c>
      <c r="D62" s="475" t="s">
        <v>117</v>
      </c>
      <c r="E62" s="552" t="s">
        <v>788</v>
      </c>
      <c r="F62" s="408" t="s">
        <v>5</v>
      </c>
      <c r="G62" s="559">
        <v>71</v>
      </c>
      <c r="H62" s="553" t="s">
        <v>789</v>
      </c>
      <c r="I62" s="552" t="s">
        <v>788</v>
      </c>
      <c r="J62" s="408" t="s">
        <v>5</v>
      </c>
      <c r="K62" s="559">
        <v>110</v>
      </c>
      <c r="L62" s="555" t="s">
        <v>789</v>
      </c>
      <c r="M62" s="552" t="s">
        <v>788</v>
      </c>
      <c r="N62" s="408" t="s">
        <v>5</v>
      </c>
      <c r="O62" s="551">
        <v>200</v>
      </c>
      <c r="P62" s="322" t="s">
        <v>117</v>
      </c>
    </row>
    <row r="63" spans="1:16" ht="21" customHeight="1">
      <c r="A63" s="1293" t="s">
        <v>792</v>
      </c>
      <c r="B63" s="1293"/>
      <c r="C63" s="1293"/>
      <c r="D63" s="1293"/>
      <c r="E63" s="1293"/>
      <c r="F63" s="1293"/>
      <c r="G63" s="1293"/>
      <c r="H63" s="1293"/>
      <c r="I63" s="1293"/>
      <c r="J63" s="1293"/>
      <c r="K63" s="1293"/>
      <c r="L63" s="1293"/>
      <c r="M63" s="1293"/>
      <c r="N63" s="1293"/>
      <c r="O63" s="1293"/>
      <c r="P63" s="1293"/>
    </row>
    <row r="64" spans="1:16" ht="78" customHeight="1">
      <c r="A64" s="1294" t="s">
        <v>793</v>
      </c>
      <c r="B64" s="1294"/>
      <c r="C64" s="1294"/>
      <c r="D64" s="1294"/>
      <c r="E64" s="1294"/>
      <c r="F64" s="1294"/>
      <c r="G64" s="1294"/>
      <c r="H64" s="1294"/>
      <c r="I64" s="1294"/>
      <c r="J64" s="1294"/>
      <c r="K64" s="1294"/>
      <c r="L64" s="1294"/>
      <c r="M64" s="1294"/>
      <c r="N64" s="1294"/>
      <c r="O64" s="1294"/>
      <c r="P64" s="1294"/>
    </row>
    <row r="65" spans="1:16" ht="23.25" customHeight="1">
      <c r="A65" s="1295" t="s">
        <v>794</v>
      </c>
      <c r="B65" s="1295"/>
      <c r="C65" s="1295"/>
      <c r="D65" s="1295"/>
      <c r="E65" s="1295"/>
      <c r="F65" s="1295"/>
      <c r="G65" s="1295"/>
      <c r="H65" s="1295"/>
      <c r="I65" s="1295"/>
      <c r="J65" s="1295"/>
      <c r="K65" s="1295"/>
      <c r="L65" s="1295"/>
      <c r="M65" s="1295"/>
      <c r="N65" s="1295"/>
      <c r="O65" s="1295"/>
      <c r="P65" s="560"/>
    </row>
  </sheetData>
  <mergeCells count="13">
    <mergeCell ref="A5:P5"/>
    <mergeCell ref="A37:P37"/>
    <mergeCell ref="A63:P63"/>
    <mergeCell ref="A64:P64"/>
    <mergeCell ref="A65:O65"/>
    <mergeCell ref="A1:P1"/>
    <mergeCell ref="A2:P2"/>
    <mergeCell ref="A3:P3"/>
    <mergeCell ref="S3:AD3"/>
    <mergeCell ref="B4:D4"/>
    <mergeCell ref="F4:H4"/>
    <mergeCell ref="J4:L4"/>
    <mergeCell ref="N4:P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79" firstPageNumber="0" orientation="portrait" r:id="rId1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240"/>
  <sheetViews>
    <sheetView zoomScaleNormal="100" workbookViewId="0">
      <selection activeCell="W4" sqref="W4"/>
    </sheetView>
  </sheetViews>
  <sheetFormatPr defaultRowHeight="15"/>
  <cols>
    <col min="1" max="1" width="12.140625"/>
    <col min="2" max="2" width="3.5703125"/>
    <col min="3" max="3" width="14.7109375"/>
    <col min="4" max="4" width="12.5703125"/>
    <col min="5" max="5" width="3.5703125"/>
    <col min="6" max="6" width="10.42578125"/>
    <col min="7" max="7" width="12.42578125"/>
    <col min="8" max="8" width="3.5703125"/>
    <col min="9" max="9" width="10"/>
    <col min="10" max="10" width="12.140625"/>
    <col min="11" max="11" width="3.5703125"/>
    <col min="12" max="12" width="9.7109375"/>
    <col min="13" max="13" width="12.5703125"/>
    <col min="14" max="14" width="3.5703125"/>
    <col min="15" max="15" width="11.42578125"/>
    <col min="16" max="1025" width="8.5703125"/>
  </cols>
  <sheetData>
    <row r="1" spans="1:20" ht="45" customHeight="1">
      <c r="A1" s="1299" t="s">
        <v>0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</row>
    <row r="2" spans="1:20" ht="51.75" customHeight="1">
      <c r="A2" s="1300" t="s">
        <v>1361</v>
      </c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</row>
    <row r="3" spans="1:20" ht="42.75" customHeight="1">
      <c r="A3" s="1301" t="s">
        <v>795</v>
      </c>
      <c r="B3" s="1301"/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</row>
    <row r="4" spans="1:20" ht="31.5" customHeight="1">
      <c r="A4" s="530" t="s">
        <v>796</v>
      </c>
      <c r="B4" s="1302" t="s">
        <v>797</v>
      </c>
      <c r="C4" s="1302"/>
      <c r="D4" s="530" t="s">
        <v>796</v>
      </c>
      <c r="E4" s="1302" t="s">
        <v>797</v>
      </c>
      <c r="F4" s="1302"/>
      <c r="G4" s="530" t="s">
        <v>796</v>
      </c>
      <c r="H4" s="1302" t="s">
        <v>797</v>
      </c>
      <c r="I4" s="1302"/>
      <c r="J4" s="530" t="s">
        <v>796</v>
      </c>
      <c r="K4" s="1302" t="s">
        <v>797</v>
      </c>
      <c r="L4" s="1302"/>
      <c r="M4" s="530" t="s">
        <v>796</v>
      </c>
      <c r="N4" s="1303" t="s">
        <v>3</v>
      </c>
      <c r="O4" s="1303"/>
      <c r="P4" s="360"/>
    </row>
    <row r="5" spans="1:20" s="561" customFormat="1" ht="18.75" customHeight="1">
      <c r="A5" s="1296" t="s">
        <v>798</v>
      </c>
      <c r="B5" s="1296"/>
      <c r="C5" s="1296"/>
      <c r="D5" s="1296"/>
      <c r="E5" s="1296"/>
      <c r="F5" s="1296"/>
      <c r="G5" s="1296"/>
      <c r="H5" s="1296"/>
      <c r="I5" s="1296"/>
      <c r="J5" s="1296"/>
      <c r="K5" s="1296"/>
      <c r="L5" s="1296"/>
      <c r="M5" s="1296"/>
      <c r="N5" s="1296"/>
      <c r="O5" s="1296"/>
    </row>
    <row r="6" spans="1:20" ht="16.5" customHeight="1">
      <c r="A6" s="562" t="s">
        <v>799</v>
      </c>
      <c r="B6" s="563" t="s">
        <v>590</v>
      </c>
      <c r="C6" s="564">
        <v>110</v>
      </c>
      <c r="D6" s="565" t="s">
        <v>800</v>
      </c>
      <c r="E6" s="566" t="s">
        <v>590</v>
      </c>
      <c r="F6" s="567">
        <v>120</v>
      </c>
      <c r="G6" s="568"/>
      <c r="H6" s="563"/>
      <c r="I6" s="569"/>
      <c r="J6" s="568" t="s">
        <v>801</v>
      </c>
      <c r="K6" s="563" t="s">
        <v>590</v>
      </c>
      <c r="L6" s="569">
        <v>14</v>
      </c>
      <c r="M6" s="570" t="s">
        <v>801</v>
      </c>
      <c r="N6" s="563" t="s">
        <v>590</v>
      </c>
      <c r="O6" s="539">
        <v>150</v>
      </c>
    </row>
    <row r="7" spans="1:20" ht="13.5" customHeight="1">
      <c r="A7" s="571" t="s">
        <v>802</v>
      </c>
      <c r="B7" s="572" t="s">
        <v>590</v>
      </c>
      <c r="C7" s="573">
        <v>8</v>
      </c>
      <c r="D7" s="574" t="s">
        <v>719</v>
      </c>
      <c r="E7" s="572" t="s">
        <v>590</v>
      </c>
      <c r="F7" s="573">
        <v>35</v>
      </c>
      <c r="G7" s="574" t="s">
        <v>719</v>
      </c>
      <c r="H7" s="572" t="s">
        <v>590</v>
      </c>
      <c r="I7" s="573">
        <v>60</v>
      </c>
      <c r="J7" s="574" t="s">
        <v>719</v>
      </c>
      <c r="K7" s="572" t="s">
        <v>590</v>
      </c>
      <c r="L7" s="573">
        <v>120</v>
      </c>
      <c r="M7" s="574" t="s">
        <v>719</v>
      </c>
      <c r="N7" s="572" t="s">
        <v>590</v>
      </c>
      <c r="O7" s="575">
        <v>200</v>
      </c>
    </row>
    <row r="8" spans="1:20" ht="13.5" customHeight="1">
      <c r="A8" s="576" t="s">
        <v>719</v>
      </c>
      <c r="B8" s="577" t="s">
        <v>590</v>
      </c>
      <c r="C8" s="578">
        <v>16</v>
      </c>
      <c r="D8" s="314" t="s">
        <v>719</v>
      </c>
      <c r="E8" s="577" t="s">
        <v>590</v>
      </c>
      <c r="F8" s="578">
        <v>40</v>
      </c>
      <c r="G8" s="314" t="s">
        <v>719</v>
      </c>
      <c r="H8" s="577" t="s">
        <v>590</v>
      </c>
      <c r="I8" s="578">
        <v>80</v>
      </c>
      <c r="J8" s="314" t="s">
        <v>719</v>
      </c>
      <c r="K8" s="577" t="s">
        <v>590</v>
      </c>
      <c r="L8" s="578">
        <v>150</v>
      </c>
      <c r="M8" s="314" t="s">
        <v>719</v>
      </c>
      <c r="N8" s="577" t="s">
        <v>590</v>
      </c>
      <c r="O8" s="579">
        <v>250</v>
      </c>
    </row>
    <row r="9" spans="1:20" ht="15.75" customHeight="1">
      <c r="A9" s="580" t="s">
        <v>719</v>
      </c>
      <c r="B9" s="581" t="s">
        <v>590</v>
      </c>
      <c r="C9" s="582">
        <v>20</v>
      </c>
      <c r="D9" s="583" t="s">
        <v>719</v>
      </c>
      <c r="E9" s="581" t="s">
        <v>590</v>
      </c>
      <c r="F9" s="582">
        <v>55</v>
      </c>
      <c r="G9" s="583" t="s">
        <v>719</v>
      </c>
      <c r="H9" s="581" t="s">
        <v>590</v>
      </c>
      <c r="I9" s="582">
        <v>100</v>
      </c>
      <c r="J9" s="583" t="s">
        <v>802</v>
      </c>
      <c r="K9" s="581" t="s">
        <v>590</v>
      </c>
      <c r="L9" s="584">
        <v>160</v>
      </c>
      <c r="M9" s="583"/>
      <c r="N9" s="581"/>
      <c r="O9" s="585"/>
    </row>
    <row r="10" spans="1:20" ht="15.75" customHeight="1">
      <c r="A10" s="586" t="s">
        <v>803</v>
      </c>
      <c r="B10" s="572" t="s">
        <v>590</v>
      </c>
      <c r="C10" s="587">
        <v>14</v>
      </c>
      <c r="D10" s="588" t="s">
        <v>804</v>
      </c>
      <c r="E10" s="572" t="s">
        <v>590</v>
      </c>
      <c r="F10" s="587">
        <v>35</v>
      </c>
      <c r="G10" s="588" t="s">
        <v>804</v>
      </c>
      <c r="H10" s="572" t="s">
        <v>590</v>
      </c>
      <c r="I10" s="587">
        <v>60</v>
      </c>
      <c r="J10" s="588" t="s">
        <v>804</v>
      </c>
      <c r="K10" s="572" t="s">
        <v>590</v>
      </c>
      <c r="L10" s="587">
        <v>115</v>
      </c>
      <c r="M10" s="588" t="s">
        <v>804</v>
      </c>
      <c r="N10" s="572" t="s">
        <v>590</v>
      </c>
      <c r="O10" s="589">
        <v>230</v>
      </c>
      <c r="Q10" s="590" t="s">
        <v>805</v>
      </c>
      <c r="R10" s="51"/>
      <c r="S10" s="174" t="s">
        <v>806</v>
      </c>
      <c r="T10" s="174"/>
    </row>
    <row r="11" spans="1:20" ht="13.5" customHeight="1">
      <c r="A11" s="591" t="s">
        <v>803</v>
      </c>
      <c r="B11" s="577" t="s">
        <v>590</v>
      </c>
      <c r="C11" s="592">
        <v>16</v>
      </c>
      <c r="D11" s="593" t="s">
        <v>804</v>
      </c>
      <c r="E11" s="577" t="s">
        <v>590</v>
      </c>
      <c r="F11" s="592">
        <v>48</v>
      </c>
      <c r="G11" s="593" t="s">
        <v>804</v>
      </c>
      <c r="H11" s="577" t="s">
        <v>590</v>
      </c>
      <c r="I11" s="592">
        <v>70</v>
      </c>
      <c r="J11" s="593" t="s">
        <v>804</v>
      </c>
      <c r="K11" s="577" t="s">
        <v>590</v>
      </c>
      <c r="L11" s="592">
        <v>120</v>
      </c>
      <c r="M11" s="593" t="s">
        <v>804</v>
      </c>
      <c r="N11" s="577" t="s">
        <v>590</v>
      </c>
      <c r="O11" s="594">
        <v>280</v>
      </c>
      <c r="Q11" s="595" t="s">
        <v>807</v>
      </c>
      <c r="R11" s="51"/>
    </row>
    <row r="12" spans="1:20" ht="13.5" customHeight="1">
      <c r="A12" s="591" t="s">
        <v>804</v>
      </c>
      <c r="B12" s="577" t="s">
        <v>590</v>
      </c>
      <c r="C12" s="592">
        <v>18</v>
      </c>
      <c r="D12" s="593" t="s">
        <v>804</v>
      </c>
      <c r="E12" s="577" t="s">
        <v>590</v>
      </c>
      <c r="F12" s="592">
        <v>50</v>
      </c>
      <c r="G12" s="593" t="s">
        <v>804</v>
      </c>
      <c r="H12" s="577" t="s">
        <v>590</v>
      </c>
      <c r="I12" s="592">
        <v>80</v>
      </c>
      <c r="J12" s="593" t="s">
        <v>804</v>
      </c>
      <c r="K12" s="577" t="s">
        <v>590</v>
      </c>
      <c r="L12" s="592">
        <v>150</v>
      </c>
      <c r="M12" s="596"/>
      <c r="N12" s="597"/>
      <c r="O12" s="598"/>
      <c r="Q12" s="51"/>
      <c r="R12" s="51"/>
    </row>
    <row r="13" spans="1:20" ht="13.5" customHeight="1">
      <c r="A13" s="591" t="s">
        <v>804</v>
      </c>
      <c r="B13" s="577" t="s">
        <v>590</v>
      </c>
      <c r="C13" s="592">
        <v>25</v>
      </c>
      <c r="D13" s="593" t="s">
        <v>804</v>
      </c>
      <c r="E13" s="577" t="s">
        <v>590</v>
      </c>
      <c r="F13" s="592">
        <v>52</v>
      </c>
      <c r="G13" s="593" t="s">
        <v>804</v>
      </c>
      <c r="H13" s="577" t="s">
        <v>590</v>
      </c>
      <c r="I13" s="592">
        <v>85</v>
      </c>
      <c r="J13" s="593" t="s">
        <v>804</v>
      </c>
      <c r="K13" s="577" t="s">
        <v>590</v>
      </c>
      <c r="L13" s="592">
        <v>140</v>
      </c>
      <c r="M13" s="596"/>
      <c r="N13" s="597"/>
      <c r="O13" s="598"/>
    </row>
    <row r="14" spans="1:20" ht="15.75" customHeight="1">
      <c r="A14" s="599" t="s">
        <v>804</v>
      </c>
      <c r="B14" s="600" t="s">
        <v>590</v>
      </c>
      <c r="C14" s="601">
        <v>30</v>
      </c>
      <c r="D14" s="602" t="s">
        <v>804</v>
      </c>
      <c r="E14" s="600" t="s">
        <v>590</v>
      </c>
      <c r="F14" s="601">
        <v>55</v>
      </c>
      <c r="G14" s="602" t="s">
        <v>804</v>
      </c>
      <c r="H14" s="600" t="s">
        <v>590</v>
      </c>
      <c r="I14" s="601">
        <v>90</v>
      </c>
      <c r="J14" s="602" t="s">
        <v>804</v>
      </c>
      <c r="K14" s="600" t="s">
        <v>590</v>
      </c>
      <c r="L14" s="601">
        <v>180</v>
      </c>
      <c r="M14" s="215"/>
      <c r="N14" s="603"/>
      <c r="O14" s="604"/>
    </row>
    <row r="15" spans="1:20" ht="15.75" customHeight="1">
      <c r="A15" s="586" t="s">
        <v>808</v>
      </c>
      <c r="B15" s="572" t="s">
        <v>590</v>
      </c>
      <c r="C15" s="587">
        <v>18</v>
      </c>
      <c r="D15" s="588" t="s">
        <v>808</v>
      </c>
      <c r="E15" s="572" t="s">
        <v>590</v>
      </c>
      <c r="F15" s="587">
        <v>40</v>
      </c>
      <c r="G15" s="588" t="s">
        <v>723</v>
      </c>
      <c r="H15" s="572" t="s">
        <v>590</v>
      </c>
      <c r="I15" s="587">
        <v>75</v>
      </c>
      <c r="J15" s="588" t="s">
        <v>723</v>
      </c>
      <c r="K15" s="572" t="s">
        <v>590</v>
      </c>
      <c r="L15" s="587">
        <v>130</v>
      </c>
      <c r="M15" s="588" t="s">
        <v>723</v>
      </c>
      <c r="N15" s="572" t="s">
        <v>590</v>
      </c>
      <c r="O15" s="589">
        <v>250</v>
      </c>
    </row>
    <row r="16" spans="1:20" ht="13.5" customHeight="1">
      <c r="A16" s="591" t="s">
        <v>723</v>
      </c>
      <c r="B16" s="577" t="s">
        <v>590</v>
      </c>
      <c r="C16" s="592">
        <v>22</v>
      </c>
      <c r="D16" s="593" t="s">
        <v>723</v>
      </c>
      <c r="E16" s="577" t="s">
        <v>590</v>
      </c>
      <c r="F16" s="592">
        <v>45</v>
      </c>
      <c r="G16" s="593" t="s">
        <v>723</v>
      </c>
      <c r="H16" s="577" t="s">
        <v>590</v>
      </c>
      <c r="I16" s="592">
        <v>80</v>
      </c>
      <c r="J16" s="593" t="s">
        <v>723</v>
      </c>
      <c r="K16" s="577" t="s">
        <v>590</v>
      </c>
      <c r="L16" s="592">
        <v>140</v>
      </c>
      <c r="M16" s="593" t="s">
        <v>723</v>
      </c>
      <c r="N16" s="577" t="s">
        <v>590</v>
      </c>
      <c r="O16" s="594">
        <v>270</v>
      </c>
    </row>
    <row r="17" spans="1:15" ht="13.5" customHeight="1">
      <c r="A17" s="591" t="s">
        <v>808</v>
      </c>
      <c r="B17" s="577" t="s">
        <v>590</v>
      </c>
      <c r="C17" s="592">
        <v>22</v>
      </c>
      <c r="D17" s="593" t="s">
        <v>723</v>
      </c>
      <c r="E17" s="577" t="s">
        <v>590</v>
      </c>
      <c r="F17" s="592">
        <v>50</v>
      </c>
      <c r="G17" s="593" t="s">
        <v>808</v>
      </c>
      <c r="H17" s="577" t="s">
        <v>590</v>
      </c>
      <c r="I17" s="592">
        <v>85</v>
      </c>
      <c r="J17" s="593" t="s">
        <v>723</v>
      </c>
      <c r="K17" s="577" t="s">
        <v>590</v>
      </c>
      <c r="L17" s="592">
        <v>150</v>
      </c>
      <c r="M17" s="593" t="s">
        <v>723</v>
      </c>
      <c r="N17" s="577" t="s">
        <v>590</v>
      </c>
      <c r="O17" s="594">
        <v>320</v>
      </c>
    </row>
    <row r="18" spans="1:15" ht="13.5" customHeight="1">
      <c r="A18" s="591" t="s">
        <v>723</v>
      </c>
      <c r="B18" s="577" t="s">
        <v>590</v>
      </c>
      <c r="C18" s="592">
        <v>25</v>
      </c>
      <c r="D18" s="593" t="s">
        <v>723</v>
      </c>
      <c r="E18" s="577" t="s">
        <v>590</v>
      </c>
      <c r="F18" s="592">
        <v>55</v>
      </c>
      <c r="G18" s="593" t="s">
        <v>723</v>
      </c>
      <c r="H18" s="577" t="s">
        <v>590</v>
      </c>
      <c r="I18" s="592">
        <v>90</v>
      </c>
      <c r="J18" s="593" t="s">
        <v>808</v>
      </c>
      <c r="K18" s="577" t="s">
        <v>590</v>
      </c>
      <c r="L18" s="592">
        <v>170</v>
      </c>
      <c r="M18" s="593" t="s">
        <v>723</v>
      </c>
      <c r="N18" s="577" t="s">
        <v>590</v>
      </c>
      <c r="O18" s="594">
        <v>350</v>
      </c>
    </row>
    <row r="19" spans="1:15" ht="13.5" customHeight="1">
      <c r="A19" s="591" t="s">
        <v>808</v>
      </c>
      <c r="B19" s="577" t="s">
        <v>590</v>
      </c>
      <c r="C19" s="592">
        <v>28</v>
      </c>
      <c r="D19" s="593" t="s">
        <v>723</v>
      </c>
      <c r="E19" s="577" t="s">
        <v>590</v>
      </c>
      <c r="F19" s="592">
        <v>60</v>
      </c>
      <c r="G19" s="593" t="s">
        <v>723</v>
      </c>
      <c r="H19" s="577" t="s">
        <v>590</v>
      </c>
      <c r="I19" s="592">
        <v>100</v>
      </c>
      <c r="J19" s="593" t="s">
        <v>723</v>
      </c>
      <c r="K19" s="577" t="s">
        <v>590</v>
      </c>
      <c r="L19" s="592">
        <v>180</v>
      </c>
      <c r="M19" s="596"/>
      <c r="N19" s="597"/>
      <c r="O19" s="598"/>
    </row>
    <row r="20" spans="1:15" ht="13.5" customHeight="1">
      <c r="A20" s="591" t="s">
        <v>723</v>
      </c>
      <c r="B20" s="577" t="s">
        <v>590</v>
      </c>
      <c r="C20" s="592">
        <v>30</v>
      </c>
      <c r="D20" s="593" t="s">
        <v>723</v>
      </c>
      <c r="E20" s="577" t="s">
        <v>590</v>
      </c>
      <c r="F20" s="592">
        <v>65</v>
      </c>
      <c r="G20" s="593" t="s">
        <v>808</v>
      </c>
      <c r="H20" s="577" t="s">
        <v>590</v>
      </c>
      <c r="I20" s="592">
        <v>110</v>
      </c>
      <c r="J20" s="593" t="s">
        <v>723</v>
      </c>
      <c r="K20" s="577" t="s">
        <v>590</v>
      </c>
      <c r="L20" s="592">
        <v>200</v>
      </c>
      <c r="M20" s="596"/>
      <c r="N20" s="597"/>
      <c r="O20" s="598"/>
    </row>
    <row r="21" spans="1:15" ht="15.75" customHeight="1">
      <c r="A21" s="599" t="s">
        <v>723</v>
      </c>
      <c r="B21" s="600" t="s">
        <v>590</v>
      </c>
      <c r="C21" s="605">
        <v>35</v>
      </c>
      <c r="D21" s="372" t="s">
        <v>723</v>
      </c>
      <c r="E21" s="606" t="s">
        <v>590</v>
      </c>
      <c r="F21" s="601">
        <v>70</v>
      </c>
      <c r="G21" s="602" t="s">
        <v>723</v>
      </c>
      <c r="H21" s="600" t="s">
        <v>590</v>
      </c>
      <c r="I21" s="601">
        <v>120</v>
      </c>
      <c r="J21" s="602" t="s">
        <v>723</v>
      </c>
      <c r="K21" s="600" t="s">
        <v>590</v>
      </c>
      <c r="L21" s="601">
        <v>240</v>
      </c>
      <c r="M21" s="215"/>
      <c r="N21" s="603"/>
      <c r="O21" s="604"/>
    </row>
    <row r="22" spans="1:15" ht="13.5" customHeight="1">
      <c r="A22" s="607" t="s">
        <v>809</v>
      </c>
      <c r="B22" s="608" t="s">
        <v>590</v>
      </c>
      <c r="C22" s="609">
        <v>8</v>
      </c>
      <c r="D22" s="378" t="s">
        <v>809</v>
      </c>
      <c r="E22" s="610" t="s">
        <v>590</v>
      </c>
      <c r="F22" s="609">
        <v>35</v>
      </c>
      <c r="G22" s="359" t="s">
        <v>810</v>
      </c>
      <c r="H22" s="608" t="s">
        <v>590</v>
      </c>
      <c r="I22" s="587">
        <v>85</v>
      </c>
      <c r="J22" s="359" t="s">
        <v>809</v>
      </c>
      <c r="K22" s="608" t="s">
        <v>590</v>
      </c>
      <c r="L22" s="587">
        <v>150</v>
      </c>
      <c r="M22" s="359" t="s">
        <v>810</v>
      </c>
      <c r="N22" s="608" t="s">
        <v>590</v>
      </c>
      <c r="O22" s="589">
        <v>300</v>
      </c>
    </row>
    <row r="23" spans="1:15" ht="12" customHeight="1">
      <c r="A23" s="611" t="s">
        <v>811</v>
      </c>
      <c r="B23" s="612" t="s">
        <v>590</v>
      </c>
      <c r="C23" s="592">
        <v>10</v>
      </c>
      <c r="D23" s="269" t="s">
        <v>809</v>
      </c>
      <c r="E23" s="612" t="s">
        <v>590</v>
      </c>
      <c r="F23" s="592">
        <v>36</v>
      </c>
      <c r="G23" s="269" t="s">
        <v>809</v>
      </c>
      <c r="H23" s="612" t="s">
        <v>590</v>
      </c>
      <c r="I23" s="592">
        <v>85</v>
      </c>
      <c r="J23" s="269" t="s">
        <v>809</v>
      </c>
      <c r="K23" s="612" t="s">
        <v>590</v>
      </c>
      <c r="L23" s="592">
        <v>160</v>
      </c>
      <c r="M23" s="269" t="s">
        <v>809</v>
      </c>
      <c r="N23" s="612" t="s">
        <v>590</v>
      </c>
      <c r="O23" s="594">
        <v>300</v>
      </c>
    </row>
    <row r="24" spans="1:15" ht="12" customHeight="1">
      <c r="A24" s="611" t="s">
        <v>809</v>
      </c>
      <c r="B24" s="612" t="s">
        <v>590</v>
      </c>
      <c r="C24" s="592">
        <v>10</v>
      </c>
      <c r="D24" s="269" t="s">
        <v>809</v>
      </c>
      <c r="E24" s="612" t="s">
        <v>590</v>
      </c>
      <c r="F24" s="592">
        <v>38</v>
      </c>
      <c r="G24" s="269" t="s">
        <v>809</v>
      </c>
      <c r="H24" s="612" t="s">
        <v>590</v>
      </c>
      <c r="I24" s="592">
        <v>90</v>
      </c>
      <c r="J24" s="269" t="s">
        <v>809</v>
      </c>
      <c r="K24" s="612" t="s">
        <v>590</v>
      </c>
      <c r="L24" s="592">
        <v>170</v>
      </c>
      <c r="M24" s="269" t="s">
        <v>810</v>
      </c>
      <c r="N24" s="612" t="s">
        <v>590</v>
      </c>
      <c r="O24" s="594">
        <v>310</v>
      </c>
    </row>
    <row r="25" spans="1:15" ht="12" customHeight="1">
      <c r="A25" s="611" t="s">
        <v>811</v>
      </c>
      <c r="B25" s="612" t="s">
        <v>590</v>
      </c>
      <c r="C25" s="592">
        <v>12</v>
      </c>
      <c r="D25" s="269" t="s">
        <v>810</v>
      </c>
      <c r="E25" s="612" t="s">
        <v>590</v>
      </c>
      <c r="F25" s="592">
        <v>40</v>
      </c>
      <c r="G25" s="269" t="s">
        <v>809</v>
      </c>
      <c r="H25" s="612" t="s">
        <v>590</v>
      </c>
      <c r="I25" s="592">
        <v>95</v>
      </c>
      <c r="J25" s="269" t="s">
        <v>810</v>
      </c>
      <c r="K25" s="612" t="s">
        <v>590</v>
      </c>
      <c r="L25" s="592">
        <v>180</v>
      </c>
      <c r="M25" s="371" t="s">
        <v>809</v>
      </c>
      <c r="N25" s="612" t="s">
        <v>590</v>
      </c>
      <c r="O25" s="594">
        <v>310</v>
      </c>
    </row>
    <row r="26" spans="1:15" ht="12" customHeight="1">
      <c r="A26" s="611" t="s">
        <v>809</v>
      </c>
      <c r="B26" s="612" t="s">
        <v>590</v>
      </c>
      <c r="C26" s="592">
        <v>12</v>
      </c>
      <c r="D26" s="269" t="s">
        <v>809</v>
      </c>
      <c r="E26" s="612" t="s">
        <v>590</v>
      </c>
      <c r="F26" s="592">
        <v>40</v>
      </c>
      <c r="G26" s="269" t="s">
        <v>811</v>
      </c>
      <c r="H26" s="612" t="s">
        <v>590</v>
      </c>
      <c r="I26" s="592">
        <v>100</v>
      </c>
      <c r="J26" s="269" t="s">
        <v>809</v>
      </c>
      <c r="K26" s="612" t="s">
        <v>590</v>
      </c>
      <c r="L26" s="592">
        <v>180</v>
      </c>
      <c r="M26" s="269" t="s">
        <v>809</v>
      </c>
      <c r="N26" s="612" t="s">
        <v>590</v>
      </c>
      <c r="O26" s="594">
        <v>320</v>
      </c>
    </row>
    <row r="27" spans="1:15" ht="12" customHeight="1">
      <c r="A27" s="611" t="s">
        <v>809</v>
      </c>
      <c r="B27" s="612" t="s">
        <v>590</v>
      </c>
      <c r="C27" s="592">
        <v>14</v>
      </c>
      <c r="D27" s="269" t="s">
        <v>810</v>
      </c>
      <c r="E27" s="612" t="s">
        <v>590</v>
      </c>
      <c r="F27" s="592">
        <v>45</v>
      </c>
      <c r="G27" s="269" t="s">
        <v>809</v>
      </c>
      <c r="H27" s="612" t="s">
        <v>590</v>
      </c>
      <c r="I27" s="592">
        <v>100</v>
      </c>
      <c r="J27" s="269" t="s">
        <v>809</v>
      </c>
      <c r="K27" s="612" t="s">
        <v>590</v>
      </c>
      <c r="L27" s="592">
        <v>190</v>
      </c>
      <c r="M27" s="269" t="s">
        <v>809</v>
      </c>
      <c r="N27" s="612" t="s">
        <v>590</v>
      </c>
      <c r="O27" s="594">
        <v>325</v>
      </c>
    </row>
    <row r="28" spans="1:15" ht="12" customHeight="1">
      <c r="A28" s="611" t="s">
        <v>809</v>
      </c>
      <c r="B28" s="612" t="s">
        <v>590</v>
      </c>
      <c r="C28" s="592">
        <v>16</v>
      </c>
      <c r="D28" s="269" t="s">
        <v>809</v>
      </c>
      <c r="E28" s="612" t="s">
        <v>590</v>
      </c>
      <c r="F28" s="592">
        <v>45</v>
      </c>
      <c r="G28" s="269" t="s">
        <v>809</v>
      </c>
      <c r="H28" s="612" t="s">
        <v>590</v>
      </c>
      <c r="I28" s="592">
        <v>105</v>
      </c>
      <c r="J28" s="269" t="s">
        <v>809</v>
      </c>
      <c r="K28" s="612" t="s">
        <v>590</v>
      </c>
      <c r="L28" s="592">
        <v>200</v>
      </c>
      <c r="M28" s="269" t="s">
        <v>809</v>
      </c>
      <c r="N28" s="612" t="s">
        <v>590</v>
      </c>
      <c r="O28" s="594">
        <v>330</v>
      </c>
    </row>
    <row r="29" spans="1:15" ht="12" customHeight="1">
      <c r="A29" s="611" t="s">
        <v>810</v>
      </c>
      <c r="B29" s="612" t="s">
        <v>590</v>
      </c>
      <c r="C29" s="592">
        <v>18</v>
      </c>
      <c r="D29" s="269" t="s">
        <v>810</v>
      </c>
      <c r="E29" s="612" t="s">
        <v>590</v>
      </c>
      <c r="F29" s="592">
        <v>48</v>
      </c>
      <c r="G29" s="269" t="s">
        <v>810</v>
      </c>
      <c r="H29" s="612" t="s">
        <v>590</v>
      </c>
      <c r="I29" s="592">
        <v>110</v>
      </c>
      <c r="J29" s="269" t="s">
        <v>810</v>
      </c>
      <c r="K29" s="612" t="s">
        <v>590</v>
      </c>
      <c r="L29" s="592">
        <v>205</v>
      </c>
      <c r="M29" s="269" t="s">
        <v>809</v>
      </c>
      <c r="N29" s="612" t="s">
        <v>590</v>
      </c>
      <c r="O29" s="594">
        <v>340</v>
      </c>
    </row>
    <row r="30" spans="1:15" ht="12" customHeight="1">
      <c r="A30" s="611" t="s">
        <v>811</v>
      </c>
      <c r="B30" s="612" t="s">
        <v>590</v>
      </c>
      <c r="C30" s="592">
        <v>20</v>
      </c>
      <c r="D30" s="269" t="s">
        <v>809</v>
      </c>
      <c r="E30" s="612" t="s">
        <v>590</v>
      </c>
      <c r="F30" s="592">
        <v>48</v>
      </c>
      <c r="G30" s="269" t="s">
        <v>809</v>
      </c>
      <c r="H30" s="612" t="s">
        <v>590</v>
      </c>
      <c r="I30" s="592">
        <v>110</v>
      </c>
      <c r="J30" s="269" t="s">
        <v>809</v>
      </c>
      <c r="K30" s="612" t="s">
        <v>590</v>
      </c>
      <c r="L30" s="592">
        <v>205</v>
      </c>
      <c r="M30" s="269" t="s">
        <v>809</v>
      </c>
      <c r="N30" s="612" t="s">
        <v>590</v>
      </c>
      <c r="O30" s="594">
        <v>350</v>
      </c>
    </row>
    <row r="31" spans="1:15" ht="12" customHeight="1">
      <c r="A31" s="611" t="s">
        <v>809</v>
      </c>
      <c r="B31" s="612" t="s">
        <v>590</v>
      </c>
      <c r="C31" s="592">
        <v>20</v>
      </c>
      <c r="D31" s="269" t="s">
        <v>810</v>
      </c>
      <c r="E31" s="612" t="s">
        <v>590</v>
      </c>
      <c r="F31" s="592">
        <v>50</v>
      </c>
      <c r="G31" s="269" t="s">
        <v>810</v>
      </c>
      <c r="H31" s="612" t="s">
        <v>590</v>
      </c>
      <c r="I31" s="592">
        <v>115</v>
      </c>
      <c r="J31" s="269" t="s">
        <v>809</v>
      </c>
      <c r="K31" s="612" t="s">
        <v>590</v>
      </c>
      <c r="L31" s="592">
        <v>210</v>
      </c>
      <c r="M31" s="269" t="s">
        <v>809</v>
      </c>
      <c r="N31" s="612" t="s">
        <v>590</v>
      </c>
      <c r="O31" s="594">
        <v>360</v>
      </c>
    </row>
    <row r="32" spans="1:15" ht="12" customHeight="1">
      <c r="A32" s="611" t="s">
        <v>809</v>
      </c>
      <c r="B32" s="612" t="s">
        <v>590</v>
      </c>
      <c r="C32" s="592">
        <v>22</v>
      </c>
      <c r="D32" s="269" t="s">
        <v>809</v>
      </c>
      <c r="E32" s="612" t="s">
        <v>590</v>
      </c>
      <c r="F32" s="592">
        <v>50</v>
      </c>
      <c r="G32" s="269" t="s">
        <v>809</v>
      </c>
      <c r="H32" s="612" t="s">
        <v>590</v>
      </c>
      <c r="I32" s="592">
        <v>115</v>
      </c>
      <c r="J32" s="269" t="s">
        <v>810</v>
      </c>
      <c r="K32" s="612" t="s">
        <v>590</v>
      </c>
      <c r="L32" s="592">
        <v>220</v>
      </c>
      <c r="M32" s="269" t="s">
        <v>810</v>
      </c>
      <c r="N32" s="612" t="s">
        <v>590</v>
      </c>
      <c r="O32" s="594">
        <v>380</v>
      </c>
    </row>
    <row r="33" spans="1:15" ht="12" customHeight="1">
      <c r="A33" s="611" t="s">
        <v>810</v>
      </c>
      <c r="B33" s="612" t="s">
        <v>590</v>
      </c>
      <c r="C33" s="592">
        <v>24</v>
      </c>
      <c r="D33" s="269" t="s">
        <v>809</v>
      </c>
      <c r="E33" s="612" t="s">
        <v>590</v>
      </c>
      <c r="F33" s="592">
        <v>55</v>
      </c>
      <c r="G33" s="269" t="s">
        <v>810</v>
      </c>
      <c r="H33" s="612" t="s">
        <v>590</v>
      </c>
      <c r="I33" s="592">
        <v>120</v>
      </c>
      <c r="J33" s="269" t="s">
        <v>809</v>
      </c>
      <c r="K33" s="612" t="s">
        <v>590</v>
      </c>
      <c r="L33" s="592">
        <v>220</v>
      </c>
      <c r="M33" s="269" t="s">
        <v>809</v>
      </c>
      <c r="N33" s="612" t="s">
        <v>590</v>
      </c>
      <c r="O33" s="594">
        <v>380</v>
      </c>
    </row>
    <row r="34" spans="1:15" ht="12" customHeight="1">
      <c r="A34" s="611" t="s">
        <v>809</v>
      </c>
      <c r="B34" s="612" t="s">
        <v>590</v>
      </c>
      <c r="C34" s="592">
        <v>24</v>
      </c>
      <c r="D34" s="269" t="s">
        <v>809</v>
      </c>
      <c r="E34" s="612" t="s">
        <v>590</v>
      </c>
      <c r="F34" s="592">
        <v>58</v>
      </c>
      <c r="G34" s="269" t="s">
        <v>809</v>
      </c>
      <c r="H34" s="612" t="s">
        <v>590</v>
      </c>
      <c r="I34" s="592">
        <v>120</v>
      </c>
      <c r="J34" s="269" t="s">
        <v>809</v>
      </c>
      <c r="K34" s="612" t="s">
        <v>590</v>
      </c>
      <c r="L34" s="592">
        <v>230</v>
      </c>
      <c r="M34" s="269" t="s">
        <v>810</v>
      </c>
      <c r="N34" s="612" t="s">
        <v>590</v>
      </c>
      <c r="O34" s="594">
        <v>390</v>
      </c>
    </row>
    <row r="35" spans="1:15" ht="12" customHeight="1">
      <c r="A35" s="611" t="s">
        <v>810</v>
      </c>
      <c r="B35" s="612" t="s">
        <v>590</v>
      </c>
      <c r="C35" s="592">
        <v>25</v>
      </c>
      <c r="D35" s="269" t="s">
        <v>810</v>
      </c>
      <c r="E35" s="612" t="s">
        <v>590</v>
      </c>
      <c r="F35" s="592">
        <v>60</v>
      </c>
      <c r="G35" s="269" t="s">
        <v>809</v>
      </c>
      <c r="H35" s="612" t="s">
        <v>590</v>
      </c>
      <c r="I35" s="592">
        <v>125</v>
      </c>
      <c r="J35" s="269" t="s">
        <v>809</v>
      </c>
      <c r="K35" s="612" t="s">
        <v>590</v>
      </c>
      <c r="L35" s="592">
        <v>240</v>
      </c>
      <c r="M35" s="269" t="s">
        <v>810</v>
      </c>
      <c r="N35" s="612" t="s">
        <v>590</v>
      </c>
      <c r="O35" s="594">
        <v>400</v>
      </c>
    </row>
    <row r="36" spans="1:15" ht="12" customHeight="1">
      <c r="A36" s="611" t="s">
        <v>809</v>
      </c>
      <c r="B36" s="612" t="s">
        <v>590</v>
      </c>
      <c r="C36" s="592">
        <v>25</v>
      </c>
      <c r="D36" s="269" t="s">
        <v>809</v>
      </c>
      <c r="E36" s="612" t="s">
        <v>590</v>
      </c>
      <c r="F36" s="592">
        <v>60</v>
      </c>
      <c r="G36" s="269" t="s">
        <v>810</v>
      </c>
      <c r="H36" s="612" t="s">
        <v>590</v>
      </c>
      <c r="I36" s="592">
        <v>130</v>
      </c>
      <c r="J36" s="269" t="s">
        <v>810</v>
      </c>
      <c r="K36" s="612" t="s">
        <v>590</v>
      </c>
      <c r="L36" s="592">
        <v>250</v>
      </c>
      <c r="M36" s="269" t="s">
        <v>809</v>
      </c>
      <c r="N36" s="612" t="s">
        <v>590</v>
      </c>
      <c r="O36" s="594">
        <v>400</v>
      </c>
    </row>
    <row r="37" spans="1:15" ht="12" customHeight="1">
      <c r="A37" s="611" t="s">
        <v>810</v>
      </c>
      <c r="B37" s="612" t="s">
        <v>590</v>
      </c>
      <c r="C37" s="592">
        <v>26</v>
      </c>
      <c r="D37" s="269" t="s">
        <v>810</v>
      </c>
      <c r="E37" s="612" t="s">
        <v>590</v>
      </c>
      <c r="F37" s="592">
        <v>65</v>
      </c>
      <c r="G37" s="269" t="s">
        <v>809</v>
      </c>
      <c r="H37" s="612" t="s">
        <v>590</v>
      </c>
      <c r="I37" s="592">
        <v>130</v>
      </c>
      <c r="J37" s="269" t="s">
        <v>809</v>
      </c>
      <c r="K37" s="612" t="s">
        <v>590</v>
      </c>
      <c r="L37" s="592">
        <v>250</v>
      </c>
      <c r="M37" s="269" t="s">
        <v>810</v>
      </c>
      <c r="N37" s="612" t="s">
        <v>590</v>
      </c>
      <c r="O37" s="594">
        <v>420</v>
      </c>
    </row>
    <row r="38" spans="1:15" ht="12" customHeight="1">
      <c r="A38" s="611" t="s">
        <v>809</v>
      </c>
      <c r="B38" s="612" t="s">
        <v>590</v>
      </c>
      <c r="C38" s="592">
        <v>28</v>
      </c>
      <c r="D38" s="269" t="s">
        <v>809</v>
      </c>
      <c r="E38" s="612" t="s">
        <v>590</v>
      </c>
      <c r="F38" s="592">
        <v>65</v>
      </c>
      <c r="G38" s="269" t="s">
        <v>809</v>
      </c>
      <c r="H38" s="612" t="s">
        <v>590</v>
      </c>
      <c r="I38" s="592">
        <v>135</v>
      </c>
      <c r="J38" s="269" t="s">
        <v>809</v>
      </c>
      <c r="K38" s="612" t="s">
        <v>590</v>
      </c>
      <c r="L38" s="592">
        <v>255</v>
      </c>
      <c r="M38" s="269" t="s">
        <v>809</v>
      </c>
      <c r="N38" s="612" t="s">
        <v>590</v>
      </c>
      <c r="O38" s="594">
        <v>420</v>
      </c>
    </row>
    <row r="39" spans="1:15" ht="12" customHeight="1">
      <c r="A39" s="611" t="s">
        <v>810</v>
      </c>
      <c r="B39" s="612" t="s">
        <v>590</v>
      </c>
      <c r="C39" s="592">
        <v>30</v>
      </c>
      <c r="D39" s="269" t="s">
        <v>809</v>
      </c>
      <c r="E39" s="612" t="s">
        <v>590</v>
      </c>
      <c r="F39" s="592">
        <v>70</v>
      </c>
      <c r="G39" s="269" t="s">
        <v>810</v>
      </c>
      <c r="H39" s="612" t="s">
        <v>590</v>
      </c>
      <c r="I39" s="592">
        <v>140</v>
      </c>
      <c r="J39" s="269" t="s">
        <v>810</v>
      </c>
      <c r="K39" s="612" t="s">
        <v>590</v>
      </c>
      <c r="L39" s="592">
        <v>260</v>
      </c>
      <c r="M39" s="269" t="s">
        <v>809</v>
      </c>
      <c r="N39" s="612" t="s">
        <v>590</v>
      </c>
      <c r="O39" s="594">
        <v>450</v>
      </c>
    </row>
    <row r="40" spans="1:15" ht="12" customHeight="1">
      <c r="A40" s="611" t="s">
        <v>809</v>
      </c>
      <c r="B40" s="612" t="s">
        <v>590</v>
      </c>
      <c r="C40" s="592">
        <v>30</v>
      </c>
      <c r="D40" s="269" t="s">
        <v>809</v>
      </c>
      <c r="E40" s="612" t="s">
        <v>590</v>
      </c>
      <c r="F40" s="592">
        <v>75</v>
      </c>
      <c r="G40" s="269" t="s">
        <v>809</v>
      </c>
      <c r="H40" s="612" t="s">
        <v>590</v>
      </c>
      <c r="I40" s="592">
        <v>140</v>
      </c>
      <c r="J40" s="269" t="s">
        <v>809</v>
      </c>
      <c r="K40" s="612" t="s">
        <v>590</v>
      </c>
      <c r="L40" s="592">
        <v>260</v>
      </c>
      <c r="M40" s="269" t="s">
        <v>810</v>
      </c>
      <c r="N40" s="612" t="s">
        <v>590</v>
      </c>
      <c r="O40" s="594">
        <v>480</v>
      </c>
    </row>
    <row r="41" spans="1:15" ht="12" customHeight="1">
      <c r="A41" s="611" t="s">
        <v>809</v>
      </c>
      <c r="B41" s="612" t="s">
        <v>590</v>
      </c>
      <c r="C41" s="592">
        <v>32</v>
      </c>
      <c r="D41" s="269" t="s">
        <v>810</v>
      </c>
      <c r="E41" s="612" t="s">
        <v>590</v>
      </c>
      <c r="F41" s="592">
        <v>80</v>
      </c>
      <c r="G41" s="269" t="s">
        <v>810</v>
      </c>
      <c r="H41" s="612" t="s">
        <v>590</v>
      </c>
      <c r="I41" s="592">
        <v>145</v>
      </c>
      <c r="J41" s="269" t="s">
        <v>809</v>
      </c>
      <c r="K41" s="612" t="s">
        <v>590</v>
      </c>
      <c r="L41" s="592">
        <v>270</v>
      </c>
      <c r="M41" s="269" t="s">
        <v>809</v>
      </c>
      <c r="N41" s="612" t="s">
        <v>590</v>
      </c>
      <c r="O41" s="594">
        <v>480</v>
      </c>
    </row>
    <row r="42" spans="1:15" ht="15.75" customHeight="1">
      <c r="A42" s="613" t="s">
        <v>809</v>
      </c>
      <c r="B42" s="614" t="s">
        <v>590</v>
      </c>
      <c r="C42" s="615">
        <v>34</v>
      </c>
      <c r="D42" s="371" t="s">
        <v>809</v>
      </c>
      <c r="E42" s="614" t="s">
        <v>590</v>
      </c>
      <c r="F42" s="615">
        <v>80</v>
      </c>
      <c r="G42" s="371" t="s">
        <v>810</v>
      </c>
      <c r="H42" s="614" t="s">
        <v>590</v>
      </c>
      <c r="I42" s="615">
        <v>150</v>
      </c>
      <c r="J42" s="371" t="s">
        <v>809</v>
      </c>
      <c r="K42" s="614" t="s">
        <v>590</v>
      </c>
      <c r="L42" s="615">
        <v>290</v>
      </c>
      <c r="M42" s="371" t="s">
        <v>809</v>
      </c>
      <c r="N42" s="614" t="s">
        <v>590</v>
      </c>
      <c r="O42" s="616">
        <v>500</v>
      </c>
    </row>
    <row r="43" spans="1:15" ht="14.25" customHeight="1">
      <c r="A43" s="617" t="s">
        <v>727</v>
      </c>
      <c r="B43" s="572" t="s">
        <v>590</v>
      </c>
      <c r="C43" s="573">
        <v>11</v>
      </c>
      <c r="D43" s="574" t="s">
        <v>727</v>
      </c>
      <c r="E43" s="572" t="s">
        <v>590</v>
      </c>
      <c r="F43" s="587">
        <v>70</v>
      </c>
      <c r="G43" s="574" t="s">
        <v>727</v>
      </c>
      <c r="H43" s="572" t="s">
        <v>590</v>
      </c>
      <c r="I43" s="587">
        <v>160</v>
      </c>
      <c r="J43" s="574" t="s">
        <v>727</v>
      </c>
      <c r="K43" s="572" t="s">
        <v>590</v>
      </c>
      <c r="L43" s="587">
        <v>300</v>
      </c>
      <c r="M43" s="574" t="s">
        <v>727</v>
      </c>
      <c r="N43" s="572" t="s">
        <v>590</v>
      </c>
      <c r="O43" s="575">
        <v>410</v>
      </c>
    </row>
    <row r="44" spans="1:15" ht="14.25" customHeight="1">
      <c r="A44" s="576" t="s">
        <v>727</v>
      </c>
      <c r="B44" s="577" t="s">
        <v>590</v>
      </c>
      <c r="C44" s="578">
        <v>25</v>
      </c>
      <c r="D44" s="314" t="s">
        <v>727</v>
      </c>
      <c r="E44" s="577" t="s">
        <v>590</v>
      </c>
      <c r="F44" s="578">
        <v>80</v>
      </c>
      <c r="G44" s="314" t="s">
        <v>727</v>
      </c>
      <c r="H44" s="577" t="s">
        <v>590</v>
      </c>
      <c r="I44" s="578">
        <v>165</v>
      </c>
      <c r="J44" s="314" t="s">
        <v>727</v>
      </c>
      <c r="K44" s="577" t="s">
        <v>590</v>
      </c>
      <c r="L44" s="578">
        <v>330</v>
      </c>
      <c r="M44" s="314" t="s">
        <v>727</v>
      </c>
      <c r="N44" s="618" t="s">
        <v>590</v>
      </c>
      <c r="O44" s="619">
        <v>450</v>
      </c>
    </row>
    <row r="45" spans="1:15" ht="14.25" customHeight="1">
      <c r="A45" s="576" t="s">
        <v>727</v>
      </c>
      <c r="B45" s="577" t="s">
        <v>590</v>
      </c>
      <c r="C45" s="578">
        <v>30</v>
      </c>
      <c r="D45" s="314" t="s">
        <v>727</v>
      </c>
      <c r="E45" s="577" t="s">
        <v>590</v>
      </c>
      <c r="F45" s="578">
        <v>100</v>
      </c>
      <c r="G45" s="314" t="s">
        <v>727</v>
      </c>
      <c r="H45" s="577" t="s">
        <v>590</v>
      </c>
      <c r="I45" s="592">
        <v>180</v>
      </c>
      <c r="J45" s="314" t="s">
        <v>727</v>
      </c>
      <c r="K45" s="577" t="s">
        <v>590</v>
      </c>
      <c r="L45" s="592">
        <v>350</v>
      </c>
      <c r="M45" s="269"/>
      <c r="N45" s="612"/>
      <c r="O45" s="594"/>
    </row>
    <row r="46" spans="1:15" ht="14.25" customHeight="1">
      <c r="A46" s="576" t="s">
        <v>727</v>
      </c>
      <c r="B46" s="577" t="s">
        <v>590</v>
      </c>
      <c r="C46" s="578">
        <v>50</v>
      </c>
      <c r="D46" s="314" t="s">
        <v>727</v>
      </c>
      <c r="E46" s="577" t="s">
        <v>590</v>
      </c>
      <c r="F46" s="592">
        <v>140</v>
      </c>
      <c r="G46" s="314" t="s">
        <v>727</v>
      </c>
      <c r="H46" s="577" t="s">
        <v>590</v>
      </c>
      <c r="I46" s="592">
        <v>200</v>
      </c>
      <c r="J46" s="314" t="s">
        <v>727</v>
      </c>
      <c r="K46" s="577" t="s">
        <v>590</v>
      </c>
      <c r="L46" s="592">
        <v>380</v>
      </c>
      <c r="M46" s="269"/>
      <c r="N46" s="612"/>
      <c r="O46" s="594"/>
    </row>
    <row r="47" spans="1:15" ht="14.25" customHeight="1">
      <c r="A47" s="518" t="s">
        <v>727</v>
      </c>
      <c r="B47" s="600" t="s">
        <v>590</v>
      </c>
      <c r="C47" s="601">
        <v>60</v>
      </c>
      <c r="D47" s="320" t="s">
        <v>727</v>
      </c>
      <c r="E47" s="600" t="s">
        <v>590</v>
      </c>
      <c r="F47" s="601">
        <v>150</v>
      </c>
      <c r="G47" s="320" t="s">
        <v>727</v>
      </c>
      <c r="H47" s="600" t="s">
        <v>590</v>
      </c>
      <c r="I47" s="601">
        <v>250</v>
      </c>
      <c r="J47" s="320" t="s">
        <v>727</v>
      </c>
      <c r="K47" s="600" t="s">
        <v>590</v>
      </c>
      <c r="L47" s="601">
        <v>400</v>
      </c>
      <c r="M47" s="366"/>
      <c r="N47" s="620"/>
      <c r="O47" s="621"/>
    </row>
    <row r="48" spans="1:15" ht="14.25" customHeight="1">
      <c r="A48" s="617" t="s">
        <v>812</v>
      </c>
      <c r="B48" s="572" t="s">
        <v>590</v>
      </c>
      <c r="C48" s="573">
        <v>80</v>
      </c>
      <c r="D48" s="574" t="s">
        <v>813</v>
      </c>
      <c r="E48" s="572" t="s">
        <v>590</v>
      </c>
      <c r="F48" s="573">
        <v>12</v>
      </c>
      <c r="G48" s="574" t="s">
        <v>813</v>
      </c>
      <c r="H48" s="572" t="s">
        <v>590</v>
      </c>
      <c r="I48" s="587">
        <v>38</v>
      </c>
      <c r="J48" s="574" t="s">
        <v>814</v>
      </c>
      <c r="K48" s="572" t="s">
        <v>590</v>
      </c>
      <c r="L48" s="587">
        <v>50</v>
      </c>
      <c r="M48" s="359" t="s">
        <v>814</v>
      </c>
      <c r="N48" s="608" t="s">
        <v>590</v>
      </c>
      <c r="O48" s="589">
        <v>70</v>
      </c>
    </row>
    <row r="49" spans="1:15" ht="14.25" customHeight="1">
      <c r="A49" s="576" t="s">
        <v>812</v>
      </c>
      <c r="B49" s="577" t="s">
        <v>590</v>
      </c>
      <c r="C49" s="578">
        <v>100</v>
      </c>
      <c r="D49" s="314" t="s">
        <v>814</v>
      </c>
      <c r="E49" s="577" t="s">
        <v>590</v>
      </c>
      <c r="F49" s="592">
        <v>32</v>
      </c>
      <c r="G49" s="314" t="s">
        <v>814</v>
      </c>
      <c r="H49" s="577" t="s">
        <v>590</v>
      </c>
      <c r="I49" s="592">
        <v>38</v>
      </c>
      <c r="J49" s="622" t="s">
        <v>815</v>
      </c>
      <c r="K49" s="623" t="s">
        <v>590</v>
      </c>
      <c r="L49" s="624">
        <v>65</v>
      </c>
      <c r="M49" s="269" t="s">
        <v>814</v>
      </c>
      <c r="N49" s="612" t="s">
        <v>590</v>
      </c>
      <c r="O49" s="594">
        <v>75</v>
      </c>
    </row>
    <row r="50" spans="1:15" ht="14.25" customHeight="1">
      <c r="A50" s="518"/>
      <c r="B50" s="600"/>
      <c r="C50" s="601"/>
      <c r="D50" s="320" t="s">
        <v>814</v>
      </c>
      <c r="E50" s="600" t="s">
        <v>590</v>
      </c>
      <c r="F50" s="601">
        <v>36</v>
      </c>
      <c r="G50" s="625" t="s">
        <v>815</v>
      </c>
      <c r="H50" s="626" t="s">
        <v>590</v>
      </c>
      <c r="I50" s="627">
        <v>50</v>
      </c>
      <c r="J50" s="320" t="s">
        <v>814</v>
      </c>
      <c r="K50" s="600" t="s">
        <v>590</v>
      </c>
      <c r="L50" s="601">
        <v>65</v>
      </c>
      <c r="M50" s="366" t="s">
        <v>814</v>
      </c>
      <c r="N50" s="620" t="s">
        <v>590</v>
      </c>
      <c r="O50" s="621">
        <v>100</v>
      </c>
    </row>
    <row r="51" spans="1:15" ht="23.25" customHeight="1">
      <c r="A51" s="1297" t="s">
        <v>816</v>
      </c>
      <c r="B51" s="1297"/>
      <c r="C51" s="1297"/>
      <c r="D51" s="1297"/>
      <c r="E51" s="1297"/>
      <c r="F51" s="1297"/>
      <c r="G51" s="1297"/>
      <c r="H51" s="1297"/>
      <c r="I51" s="1297"/>
      <c r="J51" s="1297"/>
      <c r="K51" s="1297"/>
      <c r="L51" s="1297"/>
      <c r="M51" s="1297"/>
      <c r="N51" s="1297"/>
      <c r="O51" s="1297"/>
    </row>
    <row r="52" spans="1:15" ht="15" customHeight="1">
      <c r="A52" s="607" t="s">
        <v>719</v>
      </c>
      <c r="B52" s="628" t="s">
        <v>817</v>
      </c>
      <c r="C52" s="587" t="s">
        <v>818</v>
      </c>
      <c r="D52" s="359" t="s">
        <v>719</v>
      </c>
      <c r="E52" s="628" t="s">
        <v>817</v>
      </c>
      <c r="F52" s="587" t="s">
        <v>819</v>
      </c>
      <c r="G52" s="359" t="s">
        <v>697</v>
      </c>
      <c r="H52" s="628" t="s">
        <v>817</v>
      </c>
      <c r="I52" s="587" t="s">
        <v>820</v>
      </c>
      <c r="J52" s="359" t="s">
        <v>703</v>
      </c>
      <c r="K52" s="628" t="s">
        <v>817</v>
      </c>
      <c r="L52" s="587" t="s">
        <v>821</v>
      </c>
      <c r="M52" s="359" t="s">
        <v>704</v>
      </c>
      <c r="N52" s="629" t="s">
        <v>817</v>
      </c>
      <c r="O52" s="589" t="s">
        <v>821</v>
      </c>
    </row>
    <row r="53" spans="1:15" ht="15" customHeight="1">
      <c r="A53" s="630" t="s">
        <v>719</v>
      </c>
      <c r="B53" s="631" t="s">
        <v>817</v>
      </c>
      <c r="C53" s="601" t="s">
        <v>822</v>
      </c>
      <c r="D53" s="366" t="s">
        <v>719</v>
      </c>
      <c r="E53" s="631" t="s">
        <v>817</v>
      </c>
      <c r="F53" s="601" t="s">
        <v>823</v>
      </c>
      <c r="G53" s="366"/>
      <c r="H53" s="631"/>
      <c r="I53" s="601"/>
      <c r="J53" s="366" t="s">
        <v>703</v>
      </c>
      <c r="K53" s="632" t="s">
        <v>817</v>
      </c>
      <c r="L53" s="601" t="s">
        <v>824</v>
      </c>
      <c r="M53" s="366"/>
      <c r="N53" s="631"/>
      <c r="O53" s="621"/>
    </row>
    <row r="54" spans="1:15" ht="15" customHeight="1">
      <c r="A54" s="607" t="s">
        <v>12</v>
      </c>
      <c r="B54" s="628" t="s">
        <v>817</v>
      </c>
      <c r="C54" s="587" t="s">
        <v>820</v>
      </c>
      <c r="D54" s="633" t="s">
        <v>7</v>
      </c>
      <c r="E54" s="628" t="s">
        <v>817</v>
      </c>
      <c r="F54" s="587" t="s">
        <v>825</v>
      </c>
      <c r="G54" s="359" t="s">
        <v>7</v>
      </c>
      <c r="H54" s="628" t="s">
        <v>817</v>
      </c>
      <c r="I54" s="587" t="s">
        <v>826</v>
      </c>
      <c r="J54" s="359" t="s">
        <v>7</v>
      </c>
      <c r="K54" s="628" t="s">
        <v>817</v>
      </c>
      <c r="L54" s="587" t="s">
        <v>827</v>
      </c>
      <c r="M54" s="633" t="s">
        <v>7</v>
      </c>
      <c r="N54" s="628" t="s">
        <v>817</v>
      </c>
      <c r="O54" s="589" t="s">
        <v>828</v>
      </c>
    </row>
    <row r="55" spans="1:15" ht="15" customHeight="1">
      <c r="A55" s="611" t="s">
        <v>12</v>
      </c>
      <c r="B55" s="634" t="s">
        <v>817</v>
      </c>
      <c r="C55" s="592" t="s">
        <v>829</v>
      </c>
      <c r="D55" s="635" t="s">
        <v>7</v>
      </c>
      <c r="E55" s="636" t="s">
        <v>817</v>
      </c>
      <c r="F55" s="592" t="s">
        <v>819</v>
      </c>
      <c r="G55" s="269" t="s">
        <v>7</v>
      </c>
      <c r="H55" s="636" t="s">
        <v>817</v>
      </c>
      <c r="I55" s="592" t="s">
        <v>821</v>
      </c>
      <c r="J55" s="269" t="s">
        <v>7</v>
      </c>
      <c r="K55" s="636" t="s">
        <v>817</v>
      </c>
      <c r="L55" s="592" t="s">
        <v>830</v>
      </c>
      <c r="M55" s="269" t="s">
        <v>809</v>
      </c>
      <c r="N55" s="634" t="s">
        <v>817</v>
      </c>
      <c r="O55" s="594" t="s">
        <v>831</v>
      </c>
    </row>
    <row r="56" spans="1:15" ht="15" customHeight="1">
      <c r="A56" s="637" t="s">
        <v>7</v>
      </c>
      <c r="B56" s="634" t="s">
        <v>817</v>
      </c>
      <c r="C56" s="592" t="s">
        <v>832</v>
      </c>
      <c r="D56" s="635" t="s">
        <v>7</v>
      </c>
      <c r="E56" s="636" t="s">
        <v>817</v>
      </c>
      <c r="F56" s="592" t="s">
        <v>833</v>
      </c>
      <c r="G56" s="269" t="s">
        <v>7</v>
      </c>
      <c r="H56" s="636" t="s">
        <v>817</v>
      </c>
      <c r="I56" s="592" t="s">
        <v>824</v>
      </c>
      <c r="J56" s="269" t="s">
        <v>809</v>
      </c>
      <c r="K56" s="636" t="s">
        <v>817</v>
      </c>
      <c r="L56" s="592" t="s">
        <v>834</v>
      </c>
      <c r="M56" s="269" t="s">
        <v>835</v>
      </c>
      <c r="N56" s="636" t="s">
        <v>817</v>
      </c>
      <c r="O56" s="594" t="s">
        <v>836</v>
      </c>
    </row>
    <row r="57" spans="1:15" ht="15" customHeight="1">
      <c r="A57" s="611" t="s">
        <v>809</v>
      </c>
      <c r="B57" s="634" t="s">
        <v>817</v>
      </c>
      <c r="C57" s="592" t="s">
        <v>837</v>
      </c>
      <c r="D57" s="269" t="s">
        <v>809</v>
      </c>
      <c r="E57" s="636" t="s">
        <v>817</v>
      </c>
      <c r="F57" s="592" t="s">
        <v>833</v>
      </c>
      <c r="G57" s="269" t="s">
        <v>809</v>
      </c>
      <c r="H57" s="636" t="s">
        <v>817</v>
      </c>
      <c r="I57" s="592" t="s">
        <v>824</v>
      </c>
      <c r="J57" s="269" t="s">
        <v>809</v>
      </c>
      <c r="K57" s="636" t="s">
        <v>817</v>
      </c>
      <c r="L57" s="592" t="s">
        <v>838</v>
      </c>
      <c r="M57" s="635" t="s">
        <v>7</v>
      </c>
      <c r="N57" s="634" t="s">
        <v>817</v>
      </c>
      <c r="O57" s="594" t="s">
        <v>839</v>
      </c>
    </row>
    <row r="58" spans="1:15" ht="15" customHeight="1">
      <c r="A58" s="630" t="s">
        <v>12</v>
      </c>
      <c r="B58" s="631" t="s">
        <v>817</v>
      </c>
      <c r="C58" s="601" t="s">
        <v>840</v>
      </c>
      <c r="D58" s="366" t="s">
        <v>809</v>
      </c>
      <c r="E58" s="632" t="s">
        <v>817</v>
      </c>
      <c r="F58" s="601" t="s">
        <v>841</v>
      </c>
      <c r="G58" s="366" t="s">
        <v>12</v>
      </c>
      <c r="H58" s="632" t="s">
        <v>817</v>
      </c>
      <c r="I58" s="601" t="s">
        <v>842</v>
      </c>
      <c r="J58" s="366" t="s">
        <v>809</v>
      </c>
      <c r="K58" s="632" t="s">
        <v>817</v>
      </c>
      <c r="L58" s="601" t="s">
        <v>828</v>
      </c>
      <c r="M58" s="638"/>
      <c r="N58" s="638"/>
      <c r="O58" s="480"/>
    </row>
    <row r="59" spans="1:15" ht="15" customHeight="1">
      <c r="A59" s="639" t="s">
        <v>747</v>
      </c>
      <c r="B59" s="640" t="s">
        <v>817</v>
      </c>
      <c r="C59" s="609" t="s">
        <v>843</v>
      </c>
      <c r="D59" s="378" t="s">
        <v>747</v>
      </c>
      <c r="E59" s="641" t="s">
        <v>817</v>
      </c>
      <c r="F59" s="609" t="s">
        <v>833</v>
      </c>
      <c r="G59" s="378" t="s">
        <v>747</v>
      </c>
      <c r="H59" s="641" t="s">
        <v>817</v>
      </c>
      <c r="I59" s="609" t="s">
        <v>828</v>
      </c>
      <c r="J59" s="378" t="s">
        <v>72</v>
      </c>
      <c r="K59" s="641" t="s">
        <v>817</v>
      </c>
      <c r="L59" s="609" t="s">
        <v>819</v>
      </c>
      <c r="M59" s="378" t="s">
        <v>844</v>
      </c>
      <c r="N59" s="640" t="s">
        <v>817</v>
      </c>
      <c r="O59" s="642" t="s">
        <v>821</v>
      </c>
    </row>
    <row r="60" spans="1:15" ht="15" customHeight="1">
      <c r="A60" s="611" t="s">
        <v>747</v>
      </c>
      <c r="B60" s="634" t="s">
        <v>817</v>
      </c>
      <c r="C60" s="592" t="s">
        <v>820</v>
      </c>
      <c r="D60" s="269" t="s">
        <v>747</v>
      </c>
      <c r="E60" s="636" t="s">
        <v>817</v>
      </c>
      <c r="F60" s="592" t="s">
        <v>821</v>
      </c>
      <c r="G60" s="269" t="s">
        <v>747</v>
      </c>
      <c r="H60" s="636" t="s">
        <v>817</v>
      </c>
      <c r="I60" s="592" t="s">
        <v>845</v>
      </c>
      <c r="J60" s="269" t="s">
        <v>846</v>
      </c>
      <c r="K60" s="636" t="s">
        <v>817</v>
      </c>
      <c r="L60" s="592" t="s">
        <v>847</v>
      </c>
      <c r="M60" s="269" t="s">
        <v>782</v>
      </c>
      <c r="N60" s="634" t="s">
        <v>817</v>
      </c>
      <c r="O60" s="594" t="s">
        <v>848</v>
      </c>
    </row>
    <row r="61" spans="1:15" ht="15" customHeight="1">
      <c r="A61" s="611" t="s">
        <v>747</v>
      </c>
      <c r="B61" s="634" t="s">
        <v>817</v>
      </c>
      <c r="C61" s="592" t="s">
        <v>832</v>
      </c>
      <c r="D61" s="269" t="s">
        <v>747</v>
      </c>
      <c r="E61" s="636" t="s">
        <v>817</v>
      </c>
      <c r="F61" s="592" t="s">
        <v>849</v>
      </c>
      <c r="G61" s="269" t="s">
        <v>747</v>
      </c>
      <c r="H61" s="636" t="s">
        <v>817</v>
      </c>
      <c r="I61" s="592" t="s">
        <v>850</v>
      </c>
      <c r="J61" s="269" t="s">
        <v>846</v>
      </c>
      <c r="K61" s="636" t="s">
        <v>817</v>
      </c>
      <c r="L61" s="592" t="s">
        <v>851</v>
      </c>
      <c r="M61" s="269"/>
      <c r="N61" s="634"/>
      <c r="O61" s="594"/>
    </row>
    <row r="62" spans="1:15" ht="15" customHeight="1">
      <c r="A62" s="630" t="s">
        <v>747</v>
      </c>
      <c r="B62" s="632" t="s">
        <v>817</v>
      </c>
      <c r="C62" s="601" t="s">
        <v>852</v>
      </c>
      <c r="D62" s="366" t="s">
        <v>747</v>
      </c>
      <c r="E62" s="632" t="s">
        <v>817</v>
      </c>
      <c r="F62" s="601" t="s">
        <v>853</v>
      </c>
      <c r="G62" s="366" t="s">
        <v>747</v>
      </c>
      <c r="H62" s="632" t="s">
        <v>817</v>
      </c>
      <c r="I62" s="601" t="s">
        <v>854</v>
      </c>
      <c r="J62" s="366"/>
      <c r="K62" s="632"/>
      <c r="L62" s="601"/>
      <c r="M62" s="366"/>
      <c r="N62" s="620"/>
      <c r="O62" s="621"/>
    </row>
    <row r="63" spans="1:15" ht="15" customHeight="1">
      <c r="A63" s="639" t="s">
        <v>855</v>
      </c>
      <c r="B63" s="641" t="s">
        <v>817</v>
      </c>
      <c r="C63" s="609" t="s">
        <v>856</v>
      </c>
      <c r="D63" s="378" t="s">
        <v>855</v>
      </c>
      <c r="E63" s="641" t="s">
        <v>817</v>
      </c>
      <c r="F63" s="609" t="s">
        <v>857</v>
      </c>
      <c r="G63" s="378" t="s">
        <v>855</v>
      </c>
      <c r="H63" s="641" t="s">
        <v>817</v>
      </c>
      <c r="I63" s="609" t="s">
        <v>858</v>
      </c>
      <c r="J63" s="378"/>
      <c r="K63" s="641"/>
      <c r="L63" s="609"/>
      <c r="M63" s="378" t="s">
        <v>859</v>
      </c>
      <c r="N63" s="610" t="s">
        <v>817</v>
      </c>
      <c r="O63" s="642" t="s">
        <v>833</v>
      </c>
    </row>
    <row r="64" spans="1:15" ht="15" customHeight="1">
      <c r="A64" s="611" t="s">
        <v>855</v>
      </c>
      <c r="B64" s="636" t="s">
        <v>817</v>
      </c>
      <c r="C64" s="592" t="s">
        <v>860</v>
      </c>
      <c r="D64" s="269" t="s">
        <v>855</v>
      </c>
      <c r="E64" s="636" t="s">
        <v>817</v>
      </c>
      <c r="F64" s="592" t="s">
        <v>833</v>
      </c>
      <c r="G64" s="269" t="s">
        <v>855</v>
      </c>
      <c r="H64" s="636" t="s">
        <v>817</v>
      </c>
      <c r="I64" s="592" t="s">
        <v>861</v>
      </c>
      <c r="J64" s="269" t="s">
        <v>859</v>
      </c>
      <c r="K64" s="612" t="s">
        <v>862</v>
      </c>
      <c r="L64" s="594" t="s">
        <v>863</v>
      </c>
      <c r="M64" s="269" t="s">
        <v>859</v>
      </c>
      <c r="N64" s="612" t="s">
        <v>817</v>
      </c>
      <c r="O64" s="594" t="s">
        <v>824</v>
      </c>
    </row>
    <row r="65" spans="1:19" ht="15" customHeight="1">
      <c r="A65" s="630" t="s">
        <v>855</v>
      </c>
      <c r="B65" s="632" t="s">
        <v>817</v>
      </c>
      <c r="C65" s="601" t="s">
        <v>829</v>
      </c>
      <c r="D65" s="366" t="s">
        <v>855</v>
      </c>
      <c r="E65" s="632" t="s">
        <v>817</v>
      </c>
      <c r="F65" s="601" t="s">
        <v>864</v>
      </c>
      <c r="G65" s="366" t="s">
        <v>855</v>
      </c>
      <c r="H65" s="632" t="s">
        <v>817</v>
      </c>
      <c r="I65" s="601" t="s">
        <v>865</v>
      </c>
      <c r="J65" s="366" t="s">
        <v>859</v>
      </c>
      <c r="K65" s="620" t="s">
        <v>862</v>
      </c>
      <c r="L65" s="621" t="s">
        <v>866</v>
      </c>
      <c r="M65" s="366" t="s">
        <v>859</v>
      </c>
      <c r="N65" s="620" t="s">
        <v>817</v>
      </c>
      <c r="O65" s="621" t="s">
        <v>828</v>
      </c>
    </row>
    <row r="66" spans="1:19" ht="15" customHeight="1">
      <c r="A66" s="639" t="s">
        <v>810</v>
      </c>
      <c r="B66" s="610" t="s">
        <v>862</v>
      </c>
      <c r="C66" s="609" t="s">
        <v>867</v>
      </c>
      <c r="D66" s="378" t="s">
        <v>810</v>
      </c>
      <c r="E66" s="610" t="s">
        <v>862</v>
      </c>
      <c r="F66" s="609" t="s">
        <v>847</v>
      </c>
      <c r="G66" s="643" t="s">
        <v>810</v>
      </c>
      <c r="H66" s="644" t="s">
        <v>862</v>
      </c>
      <c r="I66" s="645" t="s">
        <v>868</v>
      </c>
      <c r="J66" s="378" t="s">
        <v>7</v>
      </c>
      <c r="K66" s="610" t="s">
        <v>862</v>
      </c>
      <c r="L66" s="609" t="s">
        <v>869</v>
      </c>
      <c r="M66" s="646" t="s">
        <v>7</v>
      </c>
      <c r="N66" s="610" t="s">
        <v>862</v>
      </c>
      <c r="O66" s="642" t="s">
        <v>870</v>
      </c>
      <c r="Q66" s="242" t="s">
        <v>871</v>
      </c>
      <c r="R66" s="242"/>
      <c r="S66" s="242"/>
    </row>
    <row r="67" spans="1:19" ht="15" customHeight="1">
      <c r="A67" s="611" t="s">
        <v>809</v>
      </c>
      <c r="B67" s="612" t="s">
        <v>862</v>
      </c>
      <c r="C67" s="592" t="s">
        <v>872</v>
      </c>
      <c r="D67" s="269" t="s">
        <v>809</v>
      </c>
      <c r="E67" s="612" t="s">
        <v>862</v>
      </c>
      <c r="F67" s="592" t="s">
        <v>869</v>
      </c>
      <c r="G67" s="378" t="s">
        <v>7</v>
      </c>
      <c r="H67" s="610" t="s">
        <v>862</v>
      </c>
      <c r="I67" s="609" t="s">
        <v>873</v>
      </c>
      <c r="J67" s="269" t="s">
        <v>7</v>
      </c>
      <c r="K67" s="612" t="s">
        <v>862</v>
      </c>
      <c r="L67" s="592" t="s">
        <v>874</v>
      </c>
      <c r="O67" s="647"/>
    </row>
    <row r="68" spans="1:19" ht="15" customHeight="1">
      <c r="A68" s="630" t="s">
        <v>809</v>
      </c>
      <c r="B68" s="620" t="s">
        <v>862</v>
      </c>
      <c r="C68" s="601" t="s">
        <v>863</v>
      </c>
      <c r="D68" s="366" t="s">
        <v>810</v>
      </c>
      <c r="E68" s="620" t="s">
        <v>862</v>
      </c>
      <c r="F68" s="601" t="s">
        <v>875</v>
      </c>
      <c r="G68" s="366" t="s">
        <v>7</v>
      </c>
      <c r="H68" s="620" t="s">
        <v>862</v>
      </c>
      <c r="I68" s="601" t="s">
        <v>866</v>
      </c>
      <c r="J68" s="366" t="s">
        <v>7</v>
      </c>
      <c r="K68" s="620" t="s">
        <v>862</v>
      </c>
      <c r="L68" s="601" t="s">
        <v>876</v>
      </c>
      <c r="O68" s="179"/>
    </row>
    <row r="69" spans="1:19" ht="15" customHeight="1">
      <c r="A69" s="648" t="s">
        <v>747</v>
      </c>
      <c r="B69" s="649" t="s">
        <v>862</v>
      </c>
      <c r="C69" s="605" t="s">
        <v>877</v>
      </c>
      <c r="D69" s="372" t="s">
        <v>747</v>
      </c>
      <c r="E69" s="649" t="s">
        <v>862</v>
      </c>
      <c r="F69" s="605" t="s">
        <v>878</v>
      </c>
      <c r="G69" s="372" t="s">
        <v>747</v>
      </c>
      <c r="H69" s="649" t="s">
        <v>862</v>
      </c>
      <c r="I69" s="605" t="s">
        <v>869</v>
      </c>
      <c r="J69" s="372" t="s">
        <v>846</v>
      </c>
      <c r="K69" s="649" t="s">
        <v>862</v>
      </c>
      <c r="L69" s="605" t="s">
        <v>879</v>
      </c>
      <c r="M69" s="372"/>
      <c r="N69" s="649"/>
      <c r="O69" s="650" t="s">
        <v>880</v>
      </c>
    </row>
    <row r="70" spans="1:19" ht="37.5" customHeight="1">
      <c r="A70" s="1298" t="s">
        <v>881</v>
      </c>
      <c r="B70" s="1298"/>
      <c r="C70" s="1298"/>
      <c r="D70" s="1298"/>
      <c r="E70" s="1298"/>
      <c r="F70" s="1298"/>
      <c r="G70" s="1298"/>
      <c r="H70" s="1298"/>
      <c r="I70" s="1298"/>
      <c r="J70" s="1298"/>
      <c r="K70" s="1298"/>
      <c r="L70" s="1298"/>
      <c r="M70" s="1298"/>
      <c r="N70" s="1298"/>
      <c r="O70" s="1298"/>
    </row>
    <row r="80" spans="1:19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</row>
    <row r="81" spans="1:15">
      <c r="A81" s="651"/>
      <c r="B81" s="53"/>
      <c r="C81" s="53"/>
      <c r="D81" s="651"/>
      <c r="E81" s="53"/>
      <c r="F81" s="53"/>
      <c r="G81" s="651"/>
      <c r="H81" s="53"/>
      <c r="I81" s="53"/>
      <c r="J81" s="652"/>
      <c r="K81" s="53"/>
      <c r="L81" s="653"/>
      <c r="M81" s="652"/>
      <c r="N81" s="652"/>
      <c r="O81" s="652"/>
    </row>
    <row r="82" spans="1:15">
      <c r="A82" s="651"/>
      <c r="B82" s="53"/>
      <c r="C82" s="652"/>
      <c r="D82" s="651"/>
      <c r="E82" s="53"/>
      <c r="F82" s="53"/>
      <c r="G82" s="652"/>
      <c r="H82" s="53"/>
      <c r="I82" s="652"/>
      <c r="J82" s="652"/>
      <c r="K82" s="53"/>
      <c r="L82" s="652"/>
      <c r="M82" s="53"/>
      <c r="N82" s="652"/>
      <c r="O82" s="53"/>
    </row>
    <row r="83" spans="1:15">
      <c r="K83" s="12"/>
      <c r="L83" s="12"/>
    </row>
    <row r="98" spans="1:4">
      <c r="A98">
        <v>1</v>
      </c>
      <c r="B98" s="654" t="s">
        <v>882</v>
      </c>
      <c r="C98" s="655" t="s">
        <v>883</v>
      </c>
      <c r="D98" s="656">
        <v>6</v>
      </c>
    </row>
    <row r="99" spans="1:4">
      <c r="A99">
        <f t="shared" ref="A99:A130" si="0">A98+1</f>
        <v>2</v>
      </c>
      <c r="B99" s="657" t="s">
        <v>882</v>
      </c>
      <c r="C99" s="655" t="s">
        <v>883</v>
      </c>
      <c r="D99" s="656">
        <v>8</v>
      </c>
    </row>
    <row r="100" spans="1:4">
      <c r="A100">
        <f t="shared" si="0"/>
        <v>3</v>
      </c>
      <c r="B100" s="657" t="s">
        <v>884</v>
      </c>
      <c r="C100" s="655" t="s">
        <v>883</v>
      </c>
      <c r="D100" s="658">
        <v>8</v>
      </c>
    </row>
    <row r="101" spans="1:4">
      <c r="A101">
        <f t="shared" si="0"/>
        <v>4</v>
      </c>
      <c r="B101" s="657" t="s">
        <v>884</v>
      </c>
      <c r="C101" s="655" t="s">
        <v>883</v>
      </c>
      <c r="D101" s="658">
        <v>10</v>
      </c>
    </row>
    <row r="102" spans="1:4">
      <c r="A102">
        <f t="shared" si="0"/>
        <v>5</v>
      </c>
      <c r="B102" s="657" t="s">
        <v>884</v>
      </c>
      <c r="C102" s="655" t="s">
        <v>883</v>
      </c>
      <c r="D102" s="658">
        <v>11</v>
      </c>
    </row>
    <row r="103" spans="1:4">
      <c r="A103">
        <f t="shared" si="0"/>
        <v>6</v>
      </c>
      <c r="B103" s="657" t="s">
        <v>882</v>
      </c>
      <c r="C103" s="655" t="s">
        <v>883</v>
      </c>
      <c r="D103" s="656">
        <v>12</v>
      </c>
    </row>
    <row r="104" spans="1:4">
      <c r="A104">
        <f t="shared" si="0"/>
        <v>7</v>
      </c>
      <c r="B104" s="657" t="s">
        <v>884</v>
      </c>
      <c r="C104" s="655" t="s">
        <v>883</v>
      </c>
      <c r="D104" s="658">
        <v>12</v>
      </c>
    </row>
    <row r="105" spans="1:4">
      <c r="A105">
        <f t="shared" si="0"/>
        <v>8</v>
      </c>
      <c r="B105" s="657" t="s">
        <v>884</v>
      </c>
      <c r="C105" s="655" t="s">
        <v>883</v>
      </c>
      <c r="D105" s="658">
        <v>13</v>
      </c>
    </row>
    <row r="106" spans="1:4">
      <c r="A106">
        <f t="shared" si="0"/>
        <v>9</v>
      </c>
      <c r="B106" s="657" t="s">
        <v>882</v>
      </c>
      <c r="C106" s="655" t="s">
        <v>883</v>
      </c>
      <c r="D106" s="656">
        <v>14</v>
      </c>
    </row>
    <row r="107" spans="1:4">
      <c r="A107">
        <f t="shared" si="0"/>
        <v>10</v>
      </c>
      <c r="B107" s="657" t="s">
        <v>884</v>
      </c>
      <c r="C107" s="655" t="s">
        <v>883</v>
      </c>
      <c r="D107" s="658">
        <v>14</v>
      </c>
    </row>
    <row r="108" spans="1:4">
      <c r="A108">
        <f t="shared" si="0"/>
        <v>11</v>
      </c>
      <c r="B108" s="657" t="s">
        <v>882</v>
      </c>
      <c r="C108" s="655" t="s">
        <v>883</v>
      </c>
      <c r="D108" s="656">
        <v>15</v>
      </c>
    </row>
    <row r="109" spans="1:4">
      <c r="A109">
        <f t="shared" si="0"/>
        <v>12</v>
      </c>
      <c r="B109" s="657" t="s">
        <v>884</v>
      </c>
      <c r="C109" s="655" t="s">
        <v>883</v>
      </c>
      <c r="D109" s="659">
        <v>15</v>
      </c>
    </row>
    <row r="110" spans="1:4">
      <c r="A110">
        <f t="shared" si="0"/>
        <v>13</v>
      </c>
      <c r="B110" s="660" t="s">
        <v>885</v>
      </c>
      <c r="C110" s="661" t="s">
        <v>883</v>
      </c>
      <c r="D110" s="662">
        <v>15</v>
      </c>
    </row>
    <row r="111" spans="1:4">
      <c r="A111">
        <f t="shared" si="0"/>
        <v>14</v>
      </c>
      <c r="B111" s="657" t="s">
        <v>882</v>
      </c>
      <c r="C111" s="655" t="s">
        <v>883</v>
      </c>
      <c r="D111" s="656">
        <v>16</v>
      </c>
    </row>
    <row r="112" spans="1:4">
      <c r="A112">
        <f t="shared" si="0"/>
        <v>15</v>
      </c>
      <c r="B112" s="657" t="s">
        <v>884</v>
      </c>
      <c r="C112" s="655" t="s">
        <v>883</v>
      </c>
      <c r="D112" s="658">
        <v>16</v>
      </c>
    </row>
    <row r="113" spans="1:4">
      <c r="A113">
        <f t="shared" si="0"/>
        <v>16</v>
      </c>
      <c r="B113" s="657" t="s">
        <v>882</v>
      </c>
      <c r="C113" s="655" t="s">
        <v>883</v>
      </c>
      <c r="D113" s="656">
        <v>17</v>
      </c>
    </row>
    <row r="114" spans="1:4">
      <c r="A114">
        <f t="shared" si="0"/>
        <v>17</v>
      </c>
      <c r="B114" s="657" t="s">
        <v>884</v>
      </c>
      <c r="C114" s="655" t="s">
        <v>883</v>
      </c>
      <c r="D114" s="658">
        <v>17</v>
      </c>
    </row>
    <row r="115" spans="1:4">
      <c r="A115">
        <f t="shared" si="0"/>
        <v>18</v>
      </c>
      <c r="B115" s="657" t="s">
        <v>882</v>
      </c>
      <c r="C115" s="655" t="s">
        <v>883</v>
      </c>
      <c r="D115" s="656">
        <v>18</v>
      </c>
    </row>
    <row r="116" spans="1:4">
      <c r="A116">
        <f t="shared" si="0"/>
        <v>19</v>
      </c>
      <c r="B116" s="657" t="s">
        <v>884</v>
      </c>
      <c r="C116" s="655" t="s">
        <v>883</v>
      </c>
      <c r="D116" s="659">
        <v>18</v>
      </c>
    </row>
    <row r="117" spans="1:4">
      <c r="A117">
        <f t="shared" si="0"/>
        <v>20</v>
      </c>
      <c r="B117" s="657" t="s">
        <v>882</v>
      </c>
      <c r="C117" s="655" t="s">
        <v>883</v>
      </c>
      <c r="D117" s="656">
        <v>19</v>
      </c>
    </row>
    <row r="118" spans="1:4">
      <c r="A118">
        <f t="shared" si="0"/>
        <v>21</v>
      </c>
      <c r="B118" s="657" t="s">
        <v>882</v>
      </c>
      <c r="C118" s="655" t="s">
        <v>883</v>
      </c>
      <c r="D118" s="656">
        <v>20</v>
      </c>
    </row>
    <row r="119" spans="1:4">
      <c r="A119">
        <f t="shared" si="0"/>
        <v>22</v>
      </c>
      <c r="B119" s="657" t="s">
        <v>884</v>
      </c>
      <c r="C119" s="655" t="s">
        <v>883</v>
      </c>
      <c r="D119" s="658">
        <v>20</v>
      </c>
    </row>
    <row r="120" spans="1:4">
      <c r="A120">
        <f t="shared" si="0"/>
        <v>23</v>
      </c>
      <c r="B120" s="657" t="s">
        <v>882</v>
      </c>
      <c r="C120" s="655" t="s">
        <v>883</v>
      </c>
      <c r="D120" s="656">
        <v>22</v>
      </c>
    </row>
    <row r="121" spans="1:4">
      <c r="A121">
        <f t="shared" si="0"/>
        <v>24</v>
      </c>
      <c r="B121" s="657" t="s">
        <v>884</v>
      </c>
      <c r="C121" s="655" t="s">
        <v>883</v>
      </c>
      <c r="D121" s="658">
        <v>22</v>
      </c>
    </row>
    <row r="122" spans="1:4">
      <c r="A122">
        <f t="shared" si="0"/>
        <v>25</v>
      </c>
      <c r="B122" s="657" t="s">
        <v>884</v>
      </c>
      <c r="C122" s="655" t="s">
        <v>883</v>
      </c>
      <c r="D122" s="658">
        <v>24</v>
      </c>
    </row>
    <row r="123" spans="1:4">
      <c r="A123">
        <f t="shared" si="0"/>
        <v>26</v>
      </c>
      <c r="B123" s="657" t="s">
        <v>882</v>
      </c>
      <c r="C123" s="655" t="s">
        <v>883</v>
      </c>
      <c r="D123" s="656">
        <v>25</v>
      </c>
    </row>
    <row r="124" spans="1:4">
      <c r="A124">
        <f t="shared" si="0"/>
        <v>27</v>
      </c>
      <c r="B124" s="657" t="s">
        <v>884</v>
      </c>
      <c r="C124" s="655" t="s">
        <v>883</v>
      </c>
      <c r="D124" s="658">
        <v>25</v>
      </c>
    </row>
    <row r="125" spans="1:4">
      <c r="A125">
        <f t="shared" si="0"/>
        <v>28</v>
      </c>
      <c r="B125" s="660" t="s">
        <v>885</v>
      </c>
      <c r="C125" s="661" t="s">
        <v>883</v>
      </c>
      <c r="D125" s="662">
        <v>25</v>
      </c>
    </row>
    <row r="126" spans="1:4">
      <c r="A126">
        <f t="shared" si="0"/>
        <v>29</v>
      </c>
      <c r="B126" s="663" t="s">
        <v>882</v>
      </c>
      <c r="C126" s="664" t="s">
        <v>883</v>
      </c>
      <c r="D126" s="665">
        <v>26</v>
      </c>
    </row>
    <row r="127" spans="1:4">
      <c r="A127">
        <f t="shared" si="0"/>
        <v>30</v>
      </c>
      <c r="B127" s="666" t="s">
        <v>884</v>
      </c>
      <c r="C127" s="655" t="s">
        <v>883</v>
      </c>
      <c r="D127" s="658">
        <v>26</v>
      </c>
    </row>
    <row r="128" spans="1:4">
      <c r="A128">
        <f t="shared" si="0"/>
        <v>31</v>
      </c>
      <c r="B128" s="667" t="s">
        <v>885</v>
      </c>
      <c r="C128" s="661" t="s">
        <v>883</v>
      </c>
      <c r="D128" s="662">
        <v>26</v>
      </c>
    </row>
    <row r="129" spans="1:4">
      <c r="A129">
        <f t="shared" si="0"/>
        <v>32</v>
      </c>
      <c r="B129" s="666" t="s">
        <v>884</v>
      </c>
      <c r="C129" s="655" t="s">
        <v>883</v>
      </c>
      <c r="D129" s="658">
        <v>27</v>
      </c>
    </row>
    <row r="130" spans="1:4">
      <c r="A130">
        <f t="shared" si="0"/>
        <v>33</v>
      </c>
      <c r="B130" s="666" t="s">
        <v>882</v>
      </c>
      <c r="C130" s="655" t="s">
        <v>883</v>
      </c>
      <c r="D130" s="656">
        <v>28</v>
      </c>
    </row>
    <row r="131" spans="1:4">
      <c r="A131">
        <f t="shared" ref="A131:A162" si="1">A130+1</f>
        <v>34</v>
      </c>
      <c r="B131" s="666" t="s">
        <v>884</v>
      </c>
      <c r="C131" s="655" t="s">
        <v>883</v>
      </c>
      <c r="D131" s="658">
        <v>28</v>
      </c>
    </row>
    <row r="132" spans="1:4">
      <c r="A132">
        <f t="shared" si="1"/>
        <v>35</v>
      </c>
      <c r="B132" s="667" t="s">
        <v>885</v>
      </c>
      <c r="C132" s="661" t="s">
        <v>883</v>
      </c>
      <c r="D132" s="662">
        <v>28</v>
      </c>
    </row>
    <row r="133" spans="1:4">
      <c r="A133">
        <f t="shared" si="1"/>
        <v>36</v>
      </c>
      <c r="B133" s="666" t="s">
        <v>882</v>
      </c>
      <c r="C133" s="655" t="s">
        <v>883</v>
      </c>
      <c r="D133" s="656">
        <v>30</v>
      </c>
    </row>
    <row r="134" spans="1:4">
      <c r="A134">
        <f t="shared" si="1"/>
        <v>37</v>
      </c>
      <c r="B134" s="666" t="s">
        <v>884</v>
      </c>
      <c r="C134" s="655" t="s">
        <v>883</v>
      </c>
      <c r="D134" s="658">
        <v>30</v>
      </c>
    </row>
    <row r="135" spans="1:4">
      <c r="A135">
        <f t="shared" si="1"/>
        <v>38</v>
      </c>
      <c r="B135" s="667" t="s">
        <v>885</v>
      </c>
      <c r="C135" s="661" t="s">
        <v>883</v>
      </c>
      <c r="D135" s="668">
        <v>30</v>
      </c>
    </row>
    <row r="136" spans="1:4">
      <c r="A136">
        <f t="shared" si="1"/>
        <v>39</v>
      </c>
      <c r="B136" s="666" t="s">
        <v>884</v>
      </c>
      <c r="C136" s="655" t="s">
        <v>883</v>
      </c>
      <c r="D136" s="658">
        <v>32</v>
      </c>
    </row>
    <row r="137" spans="1:4">
      <c r="A137">
        <f t="shared" si="1"/>
        <v>40</v>
      </c>
      <c r="B137" s="666" t="s">
        <v>882</v>
      </c>
      <c r="C137" s="655" t="s">
        <v>883</v>
      </c>
      <c r="D137" s="656">
        <v>34</v>
      </c>
    </row>
    <row r="138" spans="1:4">
      <c r="A138">
        <f t="shared" si="1"/>
        <v>41</v>
      </c>
      <c r="B138" s="666" t="s">
        <v>884</v>
      </c>
      <c r="C138" s="655" t="s">
        <v>883</v>
      </c>
      <c r="D138" s="658">
        <v>34</v>
      </c>
    </row>
    <row r="139" spans="1:4">
      <c r="A139">
        <f t="shared" si="1"/>
        <v>42</v>
      </c>
      <c r="B139" s="666" t="s">
        <v>882</v>
      </c>
      <c r="C139" s="655" t="s">
        <v>883</v>
      </c>
      <c r="D139" s="656">
        <v>35</v>
      </c>
    </row>
    <row r="140" spans="1:4">
      <c r="A140">
        <f t="shared" si="1"/>
        <v>43</v>
      </c>
      <c r="B140" s="666" t="s">
        <v>884</v>
      </c>
      <c r="C140" s="655" t="s">
        <v>883</v>
      </c>
      <c r="D140" s="658">
        <v>35</v>
      </c>
    </row>
    <row r="141" spans="1:4">
      <c r="A141">
        <f t="shared" si="1"/>
        <v>44</v>
      </c>
      <c r="B141" s="666" t="s">
        <v>882</v>
      </c>
      <c r="C141" s="655" t="s">
        <v>883</v>
      </c>
      <c r="D141" s="656">
        <v>36</v>
      </c>
    </row>
    <row r="142" spans="1:4">
      <c r="A142">
        <f t="shared" si="1"/>
        <v>45</v>
      </c>
      <c r="B142" s="666" t="s">
        <v>884</v>
      </c>
      <c r="C142" s="655" t="s">
        <v>883</v>
      </c>
      <c r="D142" s="658">
        <v>36</v>
      </c>
    </row>
    <row r="143" spans="1:4">
      <c r="A143">
        <f t="shared" si="1"/>
        <v>46</v>
      </c>
      <c r="B143" s="666" t="s">
        <v>882</v>
      </c>
      <c r="C143" s="655" t="s">
        <v>883</v>
      </c>
      <c r="D143" s="656">
        <v>38</v>
      </c>
    </row>
    <row r="144" spans="1:4">
      <c r="A144">
        <f t="shared" si="1"/>
        <v>47</v>
      </c>
      <c r="B144" s="666" t="s">
        <v>884</v>
      </c>
      <c r="C144" s="655" t="s">
        <v>883</v>
      </c>
      <c r="D144" s="658">
        <v>38</v>
      </c>
    </row>
    <row r="145" spans="1:4">
      <c r="A145">
        <f t="shared" si="1"/>
        <v>48</v>
      </c>
      <c r="B145" s="666" t="s">
        <v>882</v>
      </c>
      <c r="C145" s="655" t="s">
        <v>883</v>
      </c>
      <c r="D145" s="656">
        <v>40</v>
      </c>
    </row>
    <row r="146" spans="1:4">
      <c r="A146">
        <f t="shared" si="1"/>
        <v>49</v>
      </c>
      <c r="B146" s="666" t="s">
        <v>884</v>
      </c>
      <c r="C146" s="655" t="s">
        <v>883</v>
      </c>
      <c r="D146" s="658">
        <v>40</v>
      </c>
    </row>
    <row r="147" spans="1:4">
      <c r="A147">
        <f t="shared" si="1"/>
        <v>50</v>
      </c>
      <c r="B147" s="666" t="s">
        <v>882</v>
      </c>
      <c r="C147" s="655" t="s">
        <v>883</v>
      </c>
      <c r="D147" s="656">
        <v>42</v>
      </c>
    </row>
    <row r="148" spans="1:4">
      <c r="A148">
        <f t="shared" si="1"/>
        <v>51</v>
      </c>
      <c r="B148" s="666" t="s">
        <v>884</v>
      </c>
      <c r="C148" s="655" t="s">
        <v>883</v>
      </c>
      <c r="D148" s="658">
        <v>42</v>
      </c>
    </row>
    <row r="149" spans="1:4">
      <c r="A149">
        <f t="shared" si="1"/>
        <v>52</v>
      </c>
      <c r="B149" s="666" t="s">
        <v>882</v>
      </c>
      <c r="C149" s="655" t="s">
        <v>883</v>
      </c>
      <c r="D149" s="656">
        <v>45</v>
      </c>
    </row>
    <row r="150" spans="1:4">
      <c r="A150">
        <f t="shared" si="1"/>
        <v>53</v>
      </c>
      <c r="B150" s="669" t="s">
        <v>884</v>
      </c>
      <c r="C150" s="664" t="s">
        <v>883</v>
      </c>
      <c r="D150" s="670">
        <v>45</v>
      </c>
    </row>
    <row r="151" spans="1:4">
      <c r="A151">
        <f t="shared" si="1"/>
        <v>54</v>
      </c>
      <c r="B151" s="666" t="s">
        <v>882</v>
      </c>
      <c r="C151" s="655" t="s">
        <v>883</v>
      </c>
      <c r="D151" s="656">
        <v>46</v>
      </c>
    </row>
    <row r="152" spans="1:4">
      <c r="A152">
        <f t="shared" si="1"/>
        <v>55</v>
      </c>
      <c r="B152" s="666" t="s">
        <v>884</v>
      </c>
      <c r="C152" s="655" t="s">
        <v>883</v>
      </c>
      <c r="D152" s="658">
        <v>46</v>
      </c>
    </row>
    <row r="153" spans="1:4">
      <c r="A153">
        <f t="shared" si="1"/>
        <v>56</v>
      </c>
      <c r="B153" s="667" t="s">
        <v>885</v>
      </c>
      <c r="C153" s="661" t="s">
        <v>883</v>
      </c>
      <c r="D153" s="662">
        <v>46</v>
      </c>
    </row>
    <row r="154" spans="1:4">
      <c r="A154">
        <f t="shared" si="1"/>
        <v>57</v>
      </c>
      <c r="B154" s="666" t="s">
        <v>882</v>
      </c>
      <c r="C154" s="655" t="s">
        <v>883</v>
      </c>
      <c r="D154" s="656">
        <v>48</v>
      </c>
    </row>
    <row r="155" spans="1:4">
      <c r="A155">
        <f t="shared" si="1"/>
        <v>58</v>
      </c>
      <c r="B155" s="669" t="s">
        <v>884</v>
      </c>
      <c r="C155" s="664" t="s">
        <v>883</v>
      </c>
      <c r="D155" s="670">
        <v>48</v>
      </c>
    </row>
    <row r="156" spans="1:4">
      <c r="A156">
        <f t="shared" si="1"/>
        <v>59</v>
      </c>
      <c r="B156" s="667" t="s">
        <v>885</v>
      </c>
      <c r="C156" s="661" t="s">
        <v>883</v>
      </c>
      <c r="D156" s="662">
        <v>48</v>
      </c>
    </row>
    <row r="157" spans="1:4">
      <c r="A157">
        <f t="shared" si="1"/>
        <v>60</v>
      </c>
      <c r="B157" s="666" t="s">
        <v>882</v>
      </c>
      <c r="C157" s="655" t="s">
        <v>883</v>
      </c>
      <c r="D157" s="656">
        <v>50</v>
      </c>
    </row>
    <row r="158" spans="1:4">
      <c r="A158">
        <f t="shared" si="1"/>
        <v>61</v>
      </c>
      <c r="B158" s="666" t="s">
        <v>884</v>
      </c>
      <c r="C158" s="655" t="s">
        <v>883</v>
      </c>
      <c r="D158" s="658">
        <v>50</v>
      </c>
    </row>
    <row r="159" spans="1:4">
      <c r="A159">
        <f t="shared" si="1"/>
        <v>62</v>
      </c>
      <c r="B159" s="666" t="s">
        <v>882</v>
      </c>
      <c r="C159" s="655" t="s">
        <v>883</v>
      </c>
      <c r="D159" s="656">
        <v>52</v>
      </c>
    </row>
    <row r="160" spans="1:4">
      <c r="A160">
        <f t="shared" si="1"/>
        <v>63</v>
      </c>
      <c r="B160" s="666" t="s">
        <v>884</v>
      </c>
      <c r="C160" s="655" t="s">
        <v>883</v>
      </c>
      <c r="D160" s="658">
        <v>52</v>
      </c>
    </row>
    <row r="161" spans="1:4">
      <c r="A161">
        <f t="shared" si="1"/>
        <v>64</v>
      </c>
      <c r="B161" s="666" t="s">
        <v>882</v>
      </c>
      <c r="C161" s="655" t="s">
        <v>883</v>
      </c>
      <c r="D161" s="656">
        <v>55</v>
      </c>
    </row>
    <row r="162" spans="1:4">
      <c r="A162">
        <f t="shared" si="1"/>
        <v>65</v>
      </c>
      <c r="B162" s="666" t="s">
        <v>884</v>
      </c>
      <c r="C162" s="655" t="s">
        <v>883</v>
      </c>
      <c r="D162" s="658">
        <v>55</v>
      </c>
    </row>
    <row r="163" spans="1:4">
      <c r="A163">
        <f t="shared" ref="A163:A194" si="2">A162+1</f>
        <v>66</v>
      </c>
      <c r="B163" s="667" t="s">
        <v>885</v>
      </c>
      <c r="C163" s="661" t="s">
        <v>883</v>
      </c>
      <c r="D163" s="662">
        <v>55</v>
      </c>
    </row>
    <row r="164" spans="1:4">
      <c r="A164">
        <f t="shared" si="2"/>
        <v>67</v>
      </c>
      <c r="B164" s="666" t="s">
        <v>884</v>
      </c>
      <c r="C164" s="655" t="s">
        <v>883</v>
      </c>
      <c r="D164" s="658">
        <v>58</v>
      </c>
    </row>
    <row r="165" spans="1:4">
      <c r="A165">
        <f t="shared" si="2"/>
        <v>68</v>
      </c>
      <c r="B165" s="667" t="s">
        <v>885</v>
      </c>
      <c r="C165" s="661" t="s">
        <v>883</v>
      </c>
      <c r="D165" s="662">
        <v>58</v>
      </c>
    </row>
    <row r="166" spans="1:4">
      <c r="A166">
        <f t="shared" si="2"/>
        <v>69</v>
      </c>
      <c r="B166" s="666" t="s">
        <v>882</v>
      </c>
      <c r="C166" s="655" t="s">
        <v>883</v>
      </c>
      <c r="D166" s="671">
        <v>60</v>
      </c>
    </row>
    <row r="167" spans="1:4">
      <c r="A167">
        <f t="shared" si="2"/>
        <v>70</v>
      </c>
      <c r="B167" s="666" t="s">
        <v>884</v>
      </c>
      <c r="C167" s="655" t="s">
        <v>883</v>
      </c>
      <c r="D167" s="658">
        <v>60</v>
      </c>
    </row>
    <row r="168" spans="1:4">
      <c r="A168">
        <f t="shared" si="2"/>
        <v>71</v>
      </c>
      <c r="B168" s="667" t="s">
        <v>885</v>
      </c>
      <c r="C168" s="661" t="s">
        <v>883</v>
      </c>
      <c r="D168" s="662">
        <v>60</v>
      </c>
    </row>
    <row r="169" spans="1:4">
      <c r="A169">
        <f t="shared" si="2"/>
        <v>72</v>
      </c>
      <c r="B169" s="666" t="s">
        <v>882</v>
      </c>
      <c r="C169" s="655" t="s">
        <v>883</v>
      </c>
      <c r="D169" s="656">
        <v>65</v>
      </c>
    </row>
    <row r="170" spans="1:4">
      <c r="A170">
        <f t="shared" si="2"/>
        <v>73</v>
      </c>
      <c r="B170" s="666" t="s">
        <v>884</v>
      </c>
      <c r="C170" s="655" t="s">
        <v>883</v>
      </c>
      <c r="D170" s="658">
        <v>65</v>
      </c>
    </row>
    <row r="171" spans="1:4">
      <c r="A171">
        <f t="shared" si="2"/>
        <v>74</v>
      </c>
      <c r="B171" s="666" t="s">
        <v>882</v>
      </c>
      <c r="C171" s="655" t="s">
        <v>883</v>
      </c>
      <c r="D171" s="672">
        <v>70</v>
      </c>
    </row>
    <row r="172" spans="1:4">
      <c r="A172">
        <f t="shared" si="2"/>
        <v>75</v>
      </c>
      <c r="B172" s="666" t="s">
        <v>884</v>
      </c>
      <c r="C172" s="655" t="s">
        <v>883</v>
      </c>
      <c r="D172" s="658">
        <v>70</v>
      </c>
    </row>
    <row r="173" spans="1:4">
      <c r="A173">
        <f t="shared" si="2"/>
        <v>76</v>
      </c>
      <c r="B173" s="666" t="s">
        <v>882</v>
      </c>
      <c r="C173" s="655" t="s">
        <v>883</v>
      </c>
      <c r="D173" s="658">
        <v>75</v>
      </c>
    </row>
    <row r="174" spans="1:4">
      <c r="A174">
        <f t="shared" si="2"/>
        <v>77</v>
      </c>
      <c r="B174" s="666" t="s">
        <v>884</v>
      </c>
      <c r="C174" s="655" t="s">
        <v>883</v>
      </c>
      <c r="D174" s="658">
        <v>75</v>
      </c>
    </row>
    <row r="175" spans="1:4">
      <c r="A175">
        <f t="shared" si="2"/>
        <v>78</v>
      </c>
      <c r="B175" s="666" t="s">
        <v>882</v>
      </c>
      <c r="C175" s="655" t="s">
        <v>883</v>
      </c>
      <c r="D175" s="658">
        <v>80</v>
      </c>
    </row>
    <row r="176" spans="1:4">
      <c r="A176">
        <f t="shared" si="2"/>
        <v>79</v>
      </c>
      <c r="B176" s="666" t="s">
        <v>884</v>
      </c>
      <c r="C176" s="655" t="s">
        <v>883</v>
      </c>
      <c r="D176" s="658">
        <v>80</v>
      </c>
    </row>
    <row r="177" spans="1:4">
      <c r="A177">
        <f t="shared" si="2"/>
        <v>80</v>
      </c>
      <c r="B177" s="667" t="s">
        <v>885</v>
      </c>
      <c r="C177" s="661" t="s">
        <v>883</v>
      </c>
      <c r="D177" s="662">
        <v>80</v>
      </c>
    </row>
    <row r="178" spans="1:4">
      <c r="A178">
        <f t="shared" si="2"/>
        <v>81</v>
      </c>
      <c r="B178" s="666" t="s">
        <v>882</v>
      </c>
      <c r="C178" s="655" t="s">
        <v>883</v>
      </c>
      <c r="D178" s="658">
        <v>85</v>
      </c>
    </row>
    <row r="179" spans="1:4">
      <c r="A179">
        <f t="shared" si="2"/>
        <v>82</v>
      </c>
      <c r="B179" s="666" t="s">
        <v>884</v>
      </c>
      <c r="C179" s="655" t="s">
        <v>883</v>
      </c>
      <c r="D179" s="658">
        <v>85</v>
      </c>
    </row>
    <row r="180" spans="1:4">
      <c r="A180">
        <f t="shared" si="2"/>
        <v>83</v>
      </c>
      <c r="B180" s="667" t="s">
        <v>885</v>
      </c>
      <c r="C180" s="661" t="s">
        <v>883</v>
      </c>
      <c r="D180" s="662">
        <v>85</v>
      </c>
    </row>
    <row r="181" spans="1:4">
      <c r="A181">
        <f t="shared" si="2"/>
        <v>84</v>
      </c>
      <c r="B181" s="666" t="s">
        <v>882</v>
      </c>
      <c r="C181" s="655" t="s">
        <v>883</v>
      </c>
      <c r="D181" s="658">
        <v>90</v>
      </c>
    </row>
    <row r="182" spans="1:4">
      <c r="A182">
        <f t="shared" si="2"/>
        <v>85</v>
      </c>
      <c r="B182" s="666" t="s">
        <v>884</v>
      </c>
      <c r="C182" s="655" t="s">
        <v>883</v>
      </c>
      <c r="D182" s="658">
        <v>90</v>
      </c>
    </row>
    <row r="183" spans="1:4">
      <c r="A183">
        <f t="shared" si="2"/>
        <v>86</v>
      </c>
      <c r="B183" s="667" t="s">
        <v>885</v>
      </c>
      <c r="C183" s="661" t="s">
        <v>883</v>
      </c>
      <c r="D183" s="662">
        <v>90</v>
      </c>
    </row>
    <row r="184" spans="1:4">
      <c r="A184">
        <f t="shared" si="2"/>
        <v>87</v>
      </c>
      <c r="B184" s="669" t="s">
        <v>882</v>
      </c>
      <c r="C184" s="664" t="s">
        <v>883</v>
      </c>
      <c r="D184" s="670">
        <v>95</v>
      </c>
    </row>
    <row r="185" spans="1:4">
      <c r="A185">
        <f t="shared" si="2"/>
        <v>88</v>
      </c>
      <c r="B185" s="666" t="s">
        <v>884</v>
      </c>
      <c r="C185" s="655" t="s">
        <v>883</v>
      </c>
      <c r="D185" s="658">
        <v>95</v>
      </c>
    </row>
    <row r="186" spans="1:4">
      <c r="A186">
        <f t="shared" si="2"/>
        <v>89</v>
      </c>
      <c r="B186" s="666" t="s">
        <v>882</v>
      </c>
      <c r="C186" s="655" t="s">
        <v>883</v>
      </c>
      <c r="D186" s="658">
        <v>100</v>
      </c>
    </row>
    <row r="187" spans="1:4">
      <c r="A187">
        <f t="shared" si="2"/>
        <v>90</v>
      </c>
      <c r="B187" s="666" t="s">
        <v>884</v>
      </c>
      <c r="C187" s="655" t="s">
        <v>883</v>
      </c>
      <c r="D187" s="658">
        <v>100</v>
      </c>
    </row>
    <row r="188" spans="1:4">
      <c r="A188">
        <f t="shared" si="2"/>
        <v>91</v>
      </c>
      <c r="B188" s="667" t="s">
        <v>885</v>
      </c>
      <c r="C188" s="661" t="s">
        <v>883</v>
      </c>
      <c r="D188" s="662">
        <v>100</v>
      </c>
    </row>
    <row r="189" spans="1:4">
      <c r="A189">
        <f t="shared" si="2"/>
        <v>92</v>
      </c>
      <c r="B189" s="666" t="s">
        <v>882</v>
      </c>
      <c r="C189" s="655" t="s">
        <v>883</v>
      </c>
      <c r="D189" s="658">
        <v>105</v>
      </c>
    </row>
    <row r="190" spans="1:4">
      <c r="A190">
        <f t="shared" si="2"/>
        <v>93</v>
      </c>
      <c r="B190" s="666" t="s">
        <v>884</v>
      </c>
      <c r="C190" s="655" t="s">
        <v>883</v>
      </c>
      <c r="D190" s="658">
        <v>105</v>
      </c>
    </row>
    <row r="191" spans="1:4">
      <c r="A191">
        <f t="shared" si="2"/>
        <v>94</v>
      </c>
      <c r="B191" s="666" t="s">
        <v>882</v>
      </c>
      <c r="C191" s="655" t="s">
        <v>883</v>
      </c>
      <c r="D191" s="658">
        <v>110</v>
      </c>
    </row>
    <row r="192" spans="1:4">
      <c r="A192">
        <f t="shared" si="2"/>
        <v>95</v>
      </c>
      <c r="B192" s="666" t="s">
        <v>884</v>
      </c>
      <c r="C192" s="655" t="s">
        <v>883</v>
      </c>
      <c r="D192" s="658">
        <v>110</v>
      </c>
    </row>
    <row r="193" spans="1:4">
      <c r="A193">
        <f t="shared" si="2"/>
        <v>96</v>
      </c>
      <c r="B193" s="666" t="s">
        <v>882</v>
      </c>
      <c r="C193" s="655" t="s">
        <v>883</v>
      </c>
      <c r="D193" s="658">
        <v>115</v>
      </c>
    </row>
    <row r="194" spans="1:4">
      <c r="A194">
        <f t="shared" si="2"/>
        <v>97</v>
      </c>
      <c r="B194" s="666" t="s">
        <v>884</v>
      </c>
      <c r="C194" s="655" t="s">
        <v>883</v>
      </c>
      <c r="D194" s="658">
        <v>115</v>
      </c>
    </row>
    <row r="195" spans="1:4">
      <c r="A195">
        <f t="shared" ref="A195:A226" si="3">A194+1</f>
        <v>98</v>
      </c>
      <c r="B195" s="666" t="s">
        <v>882</v>
      </c>
      <c r="C195" s="655" t="s">
        <v>883</v>
      </c>
      <c r="D195" s="658">
        <v>120</v>
      </c>
    </row>
    <row r="196" spans="1:4">
      <c r="A196">
        <f t="shared" si="3"/>
        <v>99</v>
      </c>
      <c r="B196" s="666" t="s">
        <v>884</v>
      </c>
      <c r="C196" s="655" t="s">
        <v>883</v>
      </c>
      <c r="D196" s="658">
        <v>120</v>
      </c>
    </row>
    <row r="197" spans="1:4">
      <c r="A197">
        <f t="shared" si="3"/>
        <v>100</v>
      </c>
      <c r="B197" s="667" t="s">
        <v>885</v>
      </c>
      <c r="C197" s="661" t="s">
        <v>883</v>
      </c>
      <c r="D197" s="662">
        <v>120</v>
      </c>
    </row>
    <row r="198" spans="1:4">
      <c r="A198">
        <f t="shared" si="3"/>
        <v>101</v>
      </c>
      <c r="B198" s="667" t="s">
        <v>885</v>
      </c>
      <c r="C198" s="661" t="s">
        <v>883</v>
      </c>
      <c r="D198" s="662">
        <v>125</v>
      </c>
    </row>
    <row r="199" spans="1:4">
      <c r="A199">
        <f t="shared" si="3"/>
        <v>102</v>
      </c>
      <c r="B199" s="666" t="s">
        <v>882</v>
      </c>
      <c r="C199" s="655" t="s">
        <v>883</v>
      </c>
      <c r="D199" s="658">
        <v>130</v>
      </c>
    </row>
    <row r="200" spans="1:4">
      <c r="A200">
        <f t="shared" si="3"/>
        <v>103</v>
      </c>
      <c r="B200" s="666" t="s">
        <v>884</v>
      </c>
      <c r="C200" s="655" t="s">
        <v>883</v>
      </c>
      <c r="D200" s="658">
        <v>130</v>
      </c>
    </row>
    <row r="201" spans="1:4">
      <c r="A201">
        <f t="shared" si="3"/>
        <v>104</v>
      </c>
      <c r="B201" s="667" t="s">
        <v>885</v>
      </c>
      <c r="C201" s="661" t="s">
        <v>883</v>
      </c>
      <c r="D201" s="662">
        <v>130</v>
      </c>
    </row>
    <row r="202" spans="1:4">
      <c r="A202">
        <f t="shared" si="3"/>
        <v>105</v>
      </c>
      <c r="B202" s="666" t="s">
        <v>882</v>
      </c>
      <c r="C202" s="655" t="s">
        <v>883</v>
      </c>
      <c r="D202" s="658">
        <v>135</v>
      </c>
    </row>
    <row r="203" spans="1:4">
      <c r="A203">
        <f t="shared" si="3"/>
        <v>106</v>
      </c>
      <c r="B203" s="666" t="s">
        <v>882</v>
      </c>
      <c r="C203" s="655" t="s">
        <v>883</v>
      </c>
      <c r="D203" s="658">
        <v>140</v>
      </c>
    </row>
    <row r="204" spans="1:4">
      <c r="A204">
        <f t="shared" si="3"/>
        <v>107</v>
      </c>
      <c r="B204" s="666" t="s">
        <v>884</v>
      </c>
      <c r="C204" s="655" t="s">
        <v>883</v>
      </c>
      <c r="D204" s="658">
        <v>140</v>
      </c>
    </row>
    <row r="205" spans="1:4">
      <c r="A205">
        <f t="shared" si="3"/>
        <v>108</v>
      </c>
      <c r="B205" s="667" t="s">
        <v>885</v>
      </c>
      <c r="C205" s="661" t="s">
        <v>883</v>
      </c>
      <c r="D205" s="662">
        <v>140</v>
      </c>
    </row>
    <row r="206" spans="1:4">
      <c r="A206">
        <f t="shared" si="3"/>
        <v>109</v>
      </c>
      <c r="B206" s="666" t="s">
        <v>882</v>
      </c>
      <c r="C206" s="655" t="s">
        <v>883</v>
      </c>
      <c r="D206" s="658">
        <v>150</v>
      </c>
    </row>
    <row r="207" spans="1:4">
      <c r="A207">
        <f t="shared" si="3"/>
        <v>110</v>
      </c>
      <c r="B207" s="666" t="s">
        <v>884</v>
      </c>
      <c r="C207" s="655" t="s">
        <v>883</v>
      </c>
      <c r="D207" s="658">
        <v>150</v>
      </c>
    </row>
    <row r="208" spans="1:4">
      <c r="A208">
        <f t="shared" si="3"/>
        <v>111</v>
      </c>
      <c r="B208" s="666" t="s">
        <v>882</v>
      </c>
      <c r="C208" s="655" t="s">
        <v>883</v>
      </c>
      <c r="D208" s="658">
        <v>160</v>
      </c>
    </row>
    <row r="209" spans="1:4">
      <c r="A209">
        <f t="shared" si="3"/>
        <v>112</v>
      </c>
      <c r="B209" s="666" t="s">
        <v>884</v>
      </c>
      <c r="C209" s="655" t="s">
        <v>883</v>
      </c>
      <c r="D209" s="658">
        <v>160</v>
      </c>
    </row>
    <row r="210" spans="1:4">
      <c r="A210">
        <f t="shared" si="3"/>
        <v>113</v>
      </c>
      <c r="B210" s="667" t="s">
        <v>885</v>
      </c>
      <c r="C210" s="661" t="s">
        <v>883</v>
      </c>
      <c r="D210" s="662">
        <v>160</v>
      </c>
    </row>
    <row r="211" spans="1:4">
      <c r="A211">
        <f t="shared" si="3"/>
        <v>114</v>
      </c>
      <c r="B211" s="666" t="s">
        <v>884</v>
      </c>
      <c r="C211" s="655" t="s">
        <v>883</v>
      </c>
      <c r="D211" s="658">
        <v>170</v>
      </c>
    </row>
    <row r="212" spans="1:4">
      <c r="A212">
        <f t="shared" si="3"/>
        <v>115</v>
      </c>
      <c r="B212" s="666" t="s">
        <v>882</v>
      </c>
      <c r="C212" s="655" t="s">
        <v>883</v>
      </c>
      <c r="D212" s="658">
        <v>180</v>
      </c>
    </row>
    <row r="213" spans="1:4">
      <c r="A213">
        <f t="shared" si="3"/>
        <v>116</v>
      </c>
      <c r="B213" s="669" t="s">
        <v>884</v>
      </c>
      <c r="C213" s="664" t="s">
        <v>883</v>
      </c>
      <c r="D213" s="673">
        <v>180</v>
      </c>
    </row>
    <row r="214" spans="1:4">
      <c r="A214">
        <f t="shared" si="3"/>
        <v>117</v>
      </c>
      <c r="B214" s="674" t="s">
        <v>884</v>
      </c>
      <c r="C214" s="655" t="s">
        <v>883</v>
      </c>
      <c r="D214" s="675">
        <v>190</v>
      </c>
    </row>
    <row r="215" spans="1:4">
      <c r="A215">
        <f t="shared" si="3"/>
        <v>118</v>
      </c>
      <c r="B215" s="666" t="s">
        <v>882</v>
      </c>
      <c r="C215" s="655" t="s">
        <v>883</v>
      </c>
      <c r="D215" s="675">
        <v>200</v>
      </c>
    </row>
    <row r="216" spans="1:4">
      <c r="A216">
        <f t="shared" si="3"/>
        <v>119</v>
      </c>
      <c r="B216" s="666" t="s">
        <v>884</v>
      </c>
      <c r="C216" s="655" t="s">
        <v>883</v>
      </c>
      <c r="D216" s="675">
        <v>200</v>
      </c>
    </row>
    <row r="217" spans="1:4">
      <c r="A217">
        <f t="shared" si="3"/>
        <v>120</v>
      </c>
      <c r="B217" s="666" t="s">
        <v>882</v>
      </c>
      <c r="C217" s="655" t="s">
        <v>883</v>
      </c>
      <c r="D217" s="675">
        <v>210</v>
      </c>
    </row>
    <row r="218" spans="1:4">
      <c r="A218">
        <f t="shared" si="3"/>
        <v>121</v>
      </c>
      <c r="B218" s="666" t="s">
        <v>884</v>
      </c>
      <c r="C218" s="655" t="s">
        <v>883</v>
      </c>
      <c r="D218" s="675">
        <v>210</v>
      </c>
    </row>
    <row r="219" spans="1:4">
      <c r="A219">
        <f t="shared" si="3"/>
        <v>122</v>
      </c>
      <c r="B219" s="666" t="s">
        <v>884</v>
      </c>
      <c r="C219" s="655" t="s">
        <v>883</v>
      </c>
      <c r="D219" s="675">
        <v>220</v>
      </c>
    </row>
    <row r="220" spans="1:4">
      <c r="A220">
        <f t="shared" si="3"/>
        <v>123</v>
      </c>
      <c r="B220" s="666" t="s">
        <v>884</v>
      </c>
      <c r="C220" s="655" t="s">
        <v>883</v>
      </c>
      <c r="D220" s="675">
        <v>230</v>
      </c>
    </row>
    <row r="221" spans="1:4">
      <c r="A221">
        <f t="shared" si="3"/>
        <v>124</v>
      </c>
      <c r="B221" s="669" t="s">
        <v>882</v>
      </c>
      <c r="C221" s="664" t="s">
        <v>883</v>
      </c>
      <c r="D221" s="673">
        <v>240</v>
      </c>
    </row>
    <row r="222" spans="1:4">
      <c r="A222">
        <f t="shared" si="3"/>
        <v>125</v>
      </c>
      <c r="B222" s="666" t="s">
        <v>884</v>
      </c>
      <c r="C222" s="655" t="s">
        <v>883</v>
      </c>
      <c r="D222" s="675">
        <v>240</v>
      </c>
    </row>
    <row r="223" spans="1:4">
      <c r="A223">
        <f t="shared" si="3"/>
        <v>126</v>
      </c>
      <c r="B223" s="666" t="s">
        <v>882</v>
      </c>
      <c r="C223" s="655" t="s">
        <v>883</v>
      </c>
      <c r="D223" s="675">
        <v>250</v>
      </c>
    </row>
    <row r="224" spans="1:4">
      <c r="A224">
        <f t="shared" si="3"/>
        <v>127</v>
      </c>
      <c r="B224" s="666" t="s">
        <v>884</v>
      </c>
      <c r="C224" s="655" t="s">
        <v>883</v>
      </c>
      <c r="D224" s="675">
        <v>250</v>
      </c>
    </row>
    <row r="225" spans="1:4">
      <c r="A225">
        <f t="shared" si="3"/>
        <v>128</v>
      </c>
      <c r="B225" s="666" t="s">
        <v>884</v>
      </c>
      <c r="C225" s="655" t="s">
        <v>883</v>
      </c>
      <c r="D225" s="675">
        <v>260</v>
      </c>
    </row>
    <row r="226" spans="1:4">
      <c r="A226">
        <f t="shared" si="3"/>
        <v>129</v>
      </c>
      <c r="B226" s="666" t="s">
        <v>884</v>
      </c>
      <c r="C226" s="655" t="s">
        <v>883</v>
      </c>
      <c r="D226" s="675">
        <v>270</v>
      </c>
    </row>
    <row r="227" spans="1:4">
      <c r="A227">
        <f t="shared" ref="A227:A240" si="4">A226+1</f>
        <v>130</v>
      </c>
      <c r="B227" s="666" t="s">
        <v>884</v>
      </c>
      <c r="C227" s="655" t="s">
        <v>883</v>
      </c>
      <c r="D227" s="675">
        <v>280</v>
      </c>
    </row>
    <row r="228" spans="1:4">
      <c r="A228">
        <f t="shared" si="4"/>
        <v>131</v>
      </c>
      <c r="B228" s="666" t="s">
        <v>884</v>
      </c>
      <c r="C228" s="655" t="s">
        <v>883</v>
      </c>
      <c r="D228" s="675">
        <v>290</v>
      </c>
    </row>
    <row r="229" spans="1:4">
      <c r="A229">
        <f t="shared" si="4"/>
        <v>132</v>
      </c>
      <c r="B229" s="666" t="s">
        <v>884</v>
      </c>
      <c r="C229" s="655" t="s">
        <v>883</v>
      </c>
      <c r="D229" s="675">
        <v>300</v>
      </c>
    </row>
    <row r="230" spans="1:4">
      <c r="A230">
        <f t="shared" si="4"/>
        <v>133</v>
      </c>
      <c r="B230" s="666" t="s">
        <v>884</v>
      </c>
      <c r="C230" s="655" t="s">
        <v>883</v>
      </c>
      <c r="D230" s="675">
        <v>310</v>
      </c>
    </row>
    <row r="231" spans="1:4">
      <c r="A231">
        <f t="shared" si="4"/>
        <v>134</v>
      </c>
      <c r="B231" s="666" t="s">
        <v>884</v>
      </c>
      <c r="C231" s="655" t="s">
        <v>883</v>
      </c>
      <c r="D231" s="675">
        <v>320</v>
      </c>
    </row>
    <row r="232" spans="1:4">
      <c r="A232">
        <f t="shared" si="4"/>
        <v>135</v>
      </c>
      <c r="B232" s="666" t="s">
        <v>884</v>
      </c>
      <c r="C232" s="655" t="s">
        <v>883</v>
      </c>
      <c r="D232" s="675">
        <v>330</v>
      </c>
    </row>
    <row r="233" spans="1:4">
      <c r="A233">
        <f t="shared" si="4"/>
        <v>136</v>
      </c>
      <c r="B233" s="666" t="s">
        <v>884</v>
      </c>
      <c r="C233" s="655" t="s">
        <v>883</v>
      </c>
      <c r="D233" s="675">
        <v>340</v>
      </c>
    </row>
    <row r="234" spans="1:4">
      <c r="A234">
        <f t="shared" si="4"/>
        <v>137</v>
      </c>
      <c r="B234" s="666" t="s">
        <v>884</v>
      </c>
      <c r="C234" s="655" t="s">
        <v>883</v>
      </c>
      <c r="D234" s="675">
        <v>350</v>
      </c>
    </row>
    <row r="235" spans="1:4">
      <c r="A235">
        <f t="shared" si="4"/>
        <v>138</v>
      </c>
      <c r="B235" s="666" t="s">
        <v>882</v>
      </c>
      <c r="C235" s="655" t="s">
        <v>883</v>
      </c>
      <c r="D235" s="675">
        <v>400</v>
      </c>
    </row>
    <row r="236" spans="1:4">
      <c r="A236">
        <f t="shared" si="4"/>
        <v>139</v>
      </c>
      <c r="B236" s="666" t="s">
        <v>884</v>
      </c>
      <c r="C236" s="655" t="s">
        <v>883</v>
      </c>
      <c r="D236" s="675">
        <v>400</v>
      </c>
    </row>
    <row r="237" spans="1:4">
      <c r="A237">
        <f t="shared" si="4"/>
        <v>140</v>
      </c>
      <c r="B237" s="666" t="s">
        <v>882</v>
      </c>
      <c r="C237" s="655" t="s">
        <v>883</v>
      </c>
      <c r="D237" s="675">
        <v>420</v>
      </c>
    </row>
    <row r="238" spans="1:4">
      <c r="A238">
        <f t="shared" si="4"/>
        <v>141</v>
      </c>
      <c r="B238" s="666" t="s">
        <v>884</v>
      </c>
      <c r="C238" s="655" t="s">
        <v>883</v>
      </c>
      <c r="D238" s="675">
        <v>455</v>
      </c>
    </row>
    <row r="239" spans="1:4">
      <c r="A239">
        <f t="shared" si="4"/>
        <v>142</v>
      </c>
      <c r="B239" s="666" t="s">
        <v>882</v>
      </c>
      <c r="C239" s="655" t="s">
        <v>883</v>
      </c>
      <c r="D239" s="675">
        <v>500</v>
      </c>
    </row>
    <row r="240" spans="1:4">
      <c r="A240">
        <f t="shared" si="4"/>
        <v>143</v>
      </c>
      <c r="B240" s="666" t="s">
        <v>884</v>
      </c>
      <c r="C240" s="655" t="s">
        <v>883</v>
      </c>
      <c r="D240" s="675">
        <v>500</v>
      </c>
    </row>
  </sheetData>
  <mergeCells count="11">
    <mergeCell ref="A5:O5"/>
    <mergeCell ref="A51:O51"/>
    <mergeCell ref="A70:O70"/>
    <mergeCell ref="A1:O1"/>
    <mergeCell ref="A2:O2"/>
    <mergeCell ref="A3:O3"/>
    <mergeCell ref="B4:C4"/>
    <mergeCell ref="E4:F4"/>
    <mergeCell ref="H4:I4"/>
    <mergeCell ref="K4:L4"/>
    <mergeCell ref="N4:O4"/>
  </mergeCells>
  <printOptions horizontalCentered="1" verticalCentered="1"/>
  <pageMargins left="0.11811023622047245" right="0.11811023622047245" top="0.11811023622047245" bottom="0.11811023622047245" header="0.51181102362204722" footer="0.51181102362204722"/>
  <pageSetup paperSize="9" scale="7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1_ЛИСТ+ПЛ. АМГ6-1561</vt:lpstr>
      <vt:lpstr>1_АВИАЦИЯ</vt:lpstr>
      <vt:lpstr>Лист2</vt:lpstr>
      <vt:lpstr>Лист1</vt:lpstr>
      <vt:lpstr>3_ЛИСТ АМГ2 АМЦ</vt:lpstr>
      <vt:lpstr>3_ПЛИТЫ АМГ2-5</vt:lpstr>
      <vt:lpstr>2_Листы Д16АТ и др.</vt:lpstr>
      <vt:lpstr>2_ПЛИТЫ Д16 и В95 и В95Т1</vt:lpstr>
      <vt:lpstr>5_Прутки+ПРОФ_ЛЮМИНЬ</vt:lpstr>
      <vt:lpstr>5_ПРУТКИ В95 и АК</vt:lpstr>
      <vt:lpstr>6_ПРУТКИ Кр.+ШГ+КВ. ДЮР</vt:lpstr>
      <vt:lpstr>6_ТРУБА</vt:lpstr>
      <vt:lpstr>7_ВТ1-0, ВТ14, ВТ20</vt:lpstr>
      <vt:lpstr>СМОТРЕТЬ СЮДА</vt:lpstr>
      <vt:lpstr>ПРОВОЛОКА, АНОДЫ, ЧУШКИ</vt:lpstr>
      <vt:lpstr>'5_Прутки+ПРОФ_ЛЮМИНЬ'!_ФильтрБазыДанных</vt:lpstr>
      <vt:lpstr>Лист1!_ФильтрБазыДанных</vt:lpstr>
      <vt:lpstr>'1_АВИАЦИЯ'!Область_печати</vt:lpstr>
      <vt:lpstr>'1_ЛИСТ+ПЛ. АМГ6-1561'!Область_печати</vt:lpstr>
      <vt:lpstr>'2_Листы Д16АТ и др.'!Область_печати</vt:lpstr>
      <vt:lpstr>'2_ПЛИТЫ Д16 и В95 и В95Т1'!Область_печати</vt:lpstr>
      <vt:lpstr>'3_ЛИСТ АМГ2 АМЦ'!Область_печати</vt:lpstr>
      <vt:lpstr>'3_ПЛИТЫ АМГ2-5'!Область_печати</vt:lpstr>
      <vt:lpstr>'5_ПРУТКИ В95 и АК'!Область_печати</vt:lpstr>
      <vt:lpstr>'5_Прутки+ПРОФ_ЛЮМИНЬ'!Область_печати</vt:lpstr>
      <vt:lpstr>'6_ПРУТКИ Кр.+ШГ+КВ. ДЮР'!Область_печати</vt:lpstr>
      <vt:lpstr>'6_ТРУБА'!Область_печати</vt:lpstr>
      <vt:lpstr>'7_ВТ1-0, ВТ14, ВТ20'!Область_печати</vt:lpstr>
      <vt:lpstr>'ПРОВОЛОКА, АНОДЫ, ЧУШКИ'!Область_печати</vt:lpstr>
      <vt:lpstr>'СМОТРЕТЬ СЮДА'!Область_печати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Земцов Станислав Сергеевич</cp:lastModifiedBy>
  <cp:revision>1</cp:revision>
  <cp:lastPrinted>2018-12-14T14:16:57Z</cp:lastPrinted>
  <dcterms:created xsi:type="dcterms:W3CDTF">2016-12-23T18:46:08Z</dcterms:created>
  <dcterms:modified xsi:type="dcterms:W3CDTF">2020-03-13T12:34:08Z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